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TMG-0d9e.edstokyotocho.onmicrosoft.com\sfs115-003\健康推進課\保健栄養\☆8給食施設\★★LoGoフォーム\★届出・栄養管理報告書様式類\02_R83月一部改訂\★HC送付\栄養管理報告書（R802修正版）\"/>
    </mc:Choice>
  </mc:AlternateContent>
  <xr:revisionPtr revIDLastSave="0" documentId="13_ncr:1_{2D95D75C-D023-4B2D-A815-4C42980FC1FE}" xr6:coauthVersionLast="47" xr6:coauthVersionMax="47" xr10:uidLastSave="{00000000-0000-0000-0000-000000000000}"/>
  <workbookProtection workbookAlgorithmName="SHA-512" workbookHashValue="1u9StY8EQpbRUusfWKlxQ6qtjxxSY6pOAMdqm09XmS5QeCfjb8/FQM8ef9+fYtwuT/Wz5t3XoGzNAVHWru/nZQ==" workbookSaltValue="OwwtBSbpdU4dLf8Fq1huYQ==" workbookSpinCount="100000" lockStructure="1"/>
  <bookViews>
    <workbookView xWindow="-28920" yWindow="-18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2" i="8" l="1"/>
  <c r="AR43" i="7"/>
  <c r="AR42" i="7"/>
  <c r="BB42" i="7" s="1"/>
  <c r="AR41" i="7"/>
  <c r="BB41" i="7" s="1"/>
  <c r="AR40" i="7"/>
  <c r="BB40" i="7" s="1"/>
  <c r="AR39" i="7"/>
  <c r="BB39" i="7" s="1"/>
  <c r="AR38" i="7"/>
  <c r="AR37" i="7"/>
  <c r="BB37" i="7" s="1"/>
  <c r="FR2" i="8"/>
  <c r="FQ2" i="8"/>
  <c r="FO2" i="8"/>
  <c r="FN2" i="8"/>
  <c r="BI2" i="8"/>
  <c r="BG2" i="8"/>
  <c r="BB2" i="8"/>
  <c r="AV2" i="8"/>
  <c r="AP2" i="8"/>
  <c r="AJ2" i="8"/>
  <c r="AD2" i="8"/>
  <c r="DA2" i="8"/>
  <c r="L19" i="7" l="1"/>
  <c r="AH27" i="7" l="1"/>
  <c r="BB27" i="7" s="1"/>
  <c r="BB25" i="7"/>
  <c r="AH26" i="7"/>
  <c r="BB26" i="7" s="1"/>
  <c r="AT67" i="7"/>
  <c r="AS67" i="7"/>
  <c r="BB93" i="7"/>
  <c r="BB83" i="7" l="1"/>
  <c r="BB82" i="7"/>
  <c r="EZ2" i="8" l="1"/>
  <c r="ED2" i="8" l="1"/>
  <c r="EC2" i="8"/>
  <c r="EB2" i="8"/>
  <c r="EA2" i="8"/>
  <c r="DZ2" i="8"/>
  <c r="DY2" i="8"/>
  <c r="DX2" i="8"/>
  <c r="DW2" i="8"/>
  <c r="DV2" i="8"/>
  <c r="DU2" i="8"/>
  <c r="DT2" i="8"/>
  <c r="DP2" i="8"/>
  <c r="DO2" i="8"/>
  <c r="DN2" i="8"/>
  <c r="DM2" i="8"/>
  <c r="DL2" i="8"/>
  <c r="DJ2" i="8"/>
  <c r="DI2" i="8"/>
  <c r="DH2" i="8"/>
  <c r="DG2" i="8"/>
  <c r="DF2" i="8"/>
  <c r="DK2" i="8"/>
  <c r="DB2" i="8" l="1"/>
  <c r="DD2" i="8"/>
  <c r="DC2" i="8"/>
  <c r="GA2" i="8" l="1"/>
  <c r="FH2" i="8"/>
  <c r="FG2" i="8"/>
  <c r="FF2" i="8"/>
  <c r="FE2" i="8"/>
  <c r="FD2" i="8"/>
  <c r="FC2" i="8"/>
  <c r="FB2" i="8"/>
  <c r="FA2" i="8"/>
  <c r="EY2" i="8"/>
  <c r="EX2" i="8"/>
  <c r="EV2" i="8"/>
  <c r="EW2" i="8"/>
  <c r="EU2" i="8"/>
  <c r="ET2" i="8"/>
  <c r="ES2" i="8"/>
  <c r="BA2" i="8"/>
  <c r="AZ2" i="8"/>
  <c r="AY2" i="8"/>
  <c r="AX2" i="8"/>
  <c r="AW2" i="8"/>
  <c r="AU2" i="8"/>
  <c r="AT2" i="8"/>
  <c r="AS2" i="8"/>
  <c r="AR2" i="8"/>
  <c r="AQ2" i="8" l="1"/>
  <c r="BX2" i="8"/>
  <c r="AO2" i="8"/>
  <c r="AN2" i="8"/>
  <c r="AM2" i="8"/>
  <c r="AL2" i="8"/>
  <c r="AK2" i="8"/>
  <c r="AI2" i="8" l="1"/>
  <c r="AH2" i="8"/>
  <c r="AG2" i="8"/>
  <c r="AF2" i="8"/>
  <c r="AE2" i="8"/>
  <c r="AC2" i="8"/>
  <c r="AB2" i="8"/>
  <c r="AA2" i="8"/>
  <c r="Z2" i="8"/>
  <c r="X2" i="8"/>
  <c r="W2" i="8"/>
  <c r="V2" i="8"/>
  <c r="U2" i="8"/>
  <c r="R2" i="8" l="1"/>
  <c r="P2" i="8"/>
  <c r="N2" i="8"/>
  <c r="L2" i="8"/>
  <c r="J2" i="8"/>
  <c r="I2" i="8"/>
  <c r="G2" i="8"/>
  <c r="F2" i="8"/>
  <c r="E2" i="8"/>
  <c r="D2" i="8"/>
  <c r="BB57" i="7" l="1"/>
  <c r="AK83" i="7" l="1"/>
  <c r="AK82" i="7"/>
  <c r="AD66" i="7" l="1"/>
  <c r="AD65" i="7"/>
  <c r="AL83" i="7" l="1"/>
  <c r="AB66" i="7" l="1"/>
  <c r="AB65" i="7"/>
  <c r="AL82" i="7"/>
  <c r="Z66" i="7" l="1"/>
  <c r="EE2" i="8" s="1"/>
  <c r="Z65" i="7"/>
  <c r="BB95" i="7"/>
  <c r="BB94" i="7"/>
  <c r="AR87" i="7"/>
  <c r="BB87" i="7" s="1"/>
  <c r="AR88" i="7"/>
  <c r="BB88" i="7" s="1"/>
  <c r="AR89" i="7"/>
  <c r="BB89" i="7" s="1"/>
  <c r="AR90" i="7"/>
  <c r="BB90" i="7" s="1"/>
  <c r="AR91" i="7"/>
  <c r="BB91" i="7" s="1"/>
  <c r="AR92" i="7"/>
  <c r="BB92" i="7" s="1"/>
  <c r="AR86" i="7"/>
  <c r="BB86" i="7" s="1"/>
  <c r="BB85" i="7"/>
  <c r="BB81" i="7"/>
  <c r="AR69" i="7"/>
  <c r="BB69" i="7" s="1"/>
  <c r="AR70" i="7"/>
  <c r="BB70" i="7" s="1"/>
  <c r="AR71" i="7"/>
  <c r="BB71" i="7" s="1"/>
  <c r="AR72" i="7"/>
  <c r="BB72" i="7" s="1"/>
  <c r="AR73" i="7"/>
  <c r="AR74" i="7"/>
  <c r="AR75" i="7"/>
  <c r="AR76" i="7"/>
  <c r="AR77" i="7"/>
  <c r="AR68" i="7"/>
  <c r="BB73" i="7"/>
  <c r="BB74" i="7"/>
  <c r="BB75" i="7"/>
  <c r="BB76" i="7"/>
  <c r="BB77" i="7"/>
  <c r="BB68" i="7"/>
  <c r="AR67" i="7"/>
  <c r="AR62" i="7"/>
  <c r="AR63" i="7"/>
  <c r="BB63" i="7" s="1"/>
  <c r="AR64" i="7"/>
  <c r="AR65" i="7"/>
  <c r="BB65" i="7" s="1"/>
  <c r="AR61" i="7"/>
  <c r="BB61" i="7" s="1"/>
  <c r="BB62" i="7"/>
  <c r="BB64" i="7"/>
  <c r="EG2" i="8"/>
  <c r="EF2" i="8"/>
  <c r="DS2" i="8"/>
  <c r="DR2" i="8"/>
  <c r="BB67" i="7" l="1"/>
  <c r="DQ2" i="8"/>
  <c r="AR66" i="7" l="1"/>
  <c r="BB66" i="7" s="1"/>
  <c r="BB60" i="7"/>
  <c r="CU2" i="8" s="1"/>
  <c r="AR60" i="7"/>
  <c r="AR46" i="7" l="1"/>
  <c r="AR47" i="7"/>
  <c r="AR48" i="7"/>
  <c r="AR49" i="7"/>
  <c r="AR50" i="7"/>
  <c r="AR45" i="7"/>
  <c r="BB46" i="7"/>
  <c r="BB47" i="7"/>
  <c r="BB48" i="7"/>
  <c r="BB49" i="7"/>
  <c r="BB50" i="7"/>
  <c r="BB45" i="7"/>
  <c r="BB52" i="7"/>
  <c r="BB53" i="7"/>
  <c r="BB54" i="7"/>
  <c r="BB55" i="7"/>
  <c r="BB56" i="7"/>
  <c r="BB51" i="7"/>
  <c r="S2" i="8"/>
  <c r="Q2" i="8"/>
  <c r="BB44" i="7"/>
  <c r="BB43" i="7" l="1"/>
  <c r="BB28" i="7"/>
  <c r="BB24" i="7"/>
  <c r="BB22" i="7"/>
  <c r="BB14" i="7"/>
  <c r="BB15" i="7"/>
  <c r="BB16" i="7"/>
  <c r="BB17" i="7"/>
  <c r="BB18" i="7"/>
  <c r="BB19" i="7"/>
  <c r="BB20" i="7"/>
  <c r="BB13" i="7"/>
  <c r="O2" i="8"/>
  <c r="M2" i="8"/>
  <c r="K2" i="8"/>
  <c r="BB11" i="7"/>
  <c r="AS28" i="7"/>
  <c r="AR12" i="7"/>
  <c r="AR28" i="7"/>
  <c r="AR29" i="7" l="1"/>
  <c r="BB29" i="7" l="1"/>
  <c r="BW2" i="8" s="1"/>
  <c r="CM2" i="8"/>
  <c r="CK2" i="8"/>
  <c r="BS2" i="8"/>
  <c r="BU2" i="8"/>
  <c r="GB2" i="8" l="1"/>
  <c r="FT2" i="8"/>
  <c r="FU2" i="8"/>
  <c r="FV2" i="8"/>
  <c r="FW2" i="8"/>
  <c r="FX2" i="8"/>
  <c r="FY2" i="8"/>
  <c r="FZ2" i="8"/>
  <c r="FS2" i="8"/>
  <c r="FM2" i="8"/>
  <c r="FP2" i="8"/>
  <c r="ER2" i="8"/>
  <c r="CX2" i="8"/>
  <c r="CY2" i="8"/>
  <c r="CZ2" i="8"/>
  <c r="EH2" i="8"/>
  <c r="EI2" i="8"/>
  <c r="EJ2" i="8"/>
  <c r="EK2" i="8"/>
  <c r="EL2" i="8"/>
  <c r="EM2" i="8"/>
  <c r="EN2" i="8"/>
  <c r="EO2" i="8"/>
  <c r="EP2" i="8"/>
  <c r="EQ2" i="8"/>
  <c r="CV2" i="8"/>
  <c r="CW2" i="8"/>
  <c r="AS60" i="7"/>
  <c r="CT2" i="8"/>
  <c r="FI2" i="8" l="1"/>
  <c r="GD2" i="8"/>
  <c r="GC2" i="8"/>
  <c r="DE2" i="8"/>
  <c r="CH2" i="8"/>
  <c r="CI2" i="8"/>
  <c r="CJ2" i="8"/>
  <c r="CL2" i="8"/>
  <c r="CP2" i="8"/>
  <c r="CR2" i="8"/>
  <c r="AS44" i="7"/>
  <c r="AS43" i="7"/>
  <c r="AT43" i="7"/>
  <c r="AU43" i="7"/>
  <c r="CA2" i="8"/>
  <c r="CB2" i="8"/>
  <c r="CC2" i="8"/>
  <c r="CD2" i="8"/>
  <c r="CF2" i="8"/>
  <c r="BY2" i="8"/>
  <c r="BV2" i="8"/>
  <c r="BT2" i="8"/>
  <c r="BR2" i="8"/>
  <c r="BQ2" i="8"/>
  <c r="BN2" i="8"/>
  <c r="BP2" i="8"/>
  <c r="BF2" i="8"/>
  <c r="BM2" i="8"/>
  <c r="BO2" i="8"/>
  <c r="BE2" i="8"/>
  <c r="BD2" i="8"/>
  <c r="BC2" i="8"/>
  <c r="CG2" i="8"/>
  <c r="BB38" i="7" l="1"/>
  <c r="BZ2" i="8" s="1"/>
  <c r="C2" i="8"/>
  <c r="CS2" i="8"/>
  <c r="CQ2" i="8"/>
  <c r="CO2" i="8"/>
  <c r="CN2" i="8"/>
  <c r="B2" i="8"/>
  <c r="Z20" i="7" l="1"/>
  <c r="AB20" i="7"/>
  <c r="AD20" i="7"/>
  <c r="X20" i="7"/>
  <c r="D54" i="7" l="1"/>
  <c r="R19" i="7" l="1"/>
  <c r="Q19" i="7"/>
  <c r="N19" i="7"/>
  <c r="Y2" i="8" s="1"/>
  <c r="H19" i="7"/>
  <c r="T2" i="8" s="1"/>
  <c r="H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T11" authorId="0" shapeId="0" xr:uid="{00000000-0006-0000-0000-000002000000}">
      <text>
        <r>
          <rPr>
            <b/>
            <sz val="10"/>
            <color indexed="81"/>
            <rFont val="MS P ゴシック"/>
            <family val="3"/>
            <charset val="128"/>
          </rPr>
          <t>Ⅲ　給食従事者数
　　</t>
        </r>
        <r>
          <rPr>
            <sz val="10"/>
            <color indexed="81"/>
            <rFont val="MS P ゴシック"/>
            <family val="3"/>
            <charset val="128"/>
          </rPr>
          <t>・「管理栄養士、栄養士、調理師」は資格取得者とし、職名で採用されている者を指す。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配置されていない箇所は「0」を入力する。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・報告月における特異日を除いた1日当たりの１か月間の平均食数を入力する。
　　　※食数は、「（再掲）職員食」を含んだ平均食数を入力する。
　　・おやつは、昼食の一部と考えるため、計上しない。
　　・カフェテリア食は、利用者数で計上することが望ましい。
　　・その他とは、ラーメン、スパゲッティなどの単品ものを指す。利用者数で計上する。
　　</t>
        </r>
        <r>
          <rPr>
            <u/>
            <sz val="10"/>
            <color indexed="81"/>
            <rFont val="MS P ゴシック"/>
            <family val="3"/>
            <charset val="128"/>
          </rPr>
          <t>・提供していない箇所は「0」を入力する。</t>
        </r>
        <r>
          <rPr>
            <b/>
            <sz val="10"/>
            <color indexed="81"/>
            <rFont val="MS P ゴシック"/>
            <family val="3"/>
            <charset val="128"/>
          </rPr>
          <t xml:space="preserve">
　　【食材料費】
　　</t>
        </r>
        <r>
          <rPr>
            <sz val="10"/>
            <color indexed="81"/>
            <rFont val="MS P ゴシック"/>
            <family val="3"/>
            <charset val="128"/>
          </rPr>
          <t>・報告書月における定食1食当たりの食材料費を入力する。
　　・食材料費＝総食材料費÷実施予定給食数で算出する。
　　・食事区分ごとの算出が難しい場合は、朝食～夜食を「0」と入力し、合計欄に
　　　1日分の平均食材料費を「全○○○円」と入力する。
　　・定食が選択できる場合は、最も提供数が多い定食について記入する。
　　　※カフェテリア食やその他のみ提供している場合でも、理想の組み合わせやよく売れる
　　　　組み合わせについて食材料費を入力し、「材・売」を選択する。
　　・</t>
        </r>
        <r>
          <rPr>
            <u/>
            <sz val="10"/>
            <color indexed="81"/>
            <rFont val="MS P ゴシック"/>
            <family val="3"/>
            <charset val="128"/>
          </rPr>
          <t>提供していない箇所は「0」を入力する。</t>
        </r>
      </text>
    </comment>
    <comment ref="J20"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 xml:space="preserve">・合計食数のうち、職員食を再掲として入力する。未把握の場合は「-（ハイフン）」を入力する。
</t>
        </r>
        <r>
          <rPr>
            <b/>
            <sz val="10"/>
            <color indexed="81"/>
            <rFont val="MS P ゴシック"/>
            <family val="3"/>
            <charset val="128"/>
          </rPr>
          <t xml:space="preserve">喫食率
</t>
        </r>
        <r>
          <rPr>
            <sz val="10"/>
            <color indexed="81"/>
            <rFont val="MS P ゴシック"/>
            <family val="3"/>
            <charset val="128"/>
          </rPr>
          <t>・定数（利用者数）に対して計上する。１日２食以上提供の場合は、最も多い食事で算出する。
・未把握の場合は「-（ハイフン）」を入力する。</t>
        </r>
      </text>
    </comment>
    <comment ref="P27" authorId="0" shapeId="0" xr:uid="{00000000-0006-0000-0000-000005000000}">
      <text>
        <r>
          <rPr>
            <b/>
            <sz val="10"/>
            <color indexed="81"/>
            <rFont val="MS P ゴシック"/>
            <family val="3"/>
            <charset val="128"/>
          </rPr>
          <t>【利用者に関する把握・調査】
　</t>
        </r>
        <r>
          <rPr>
            <sz val="10"/>
            <color indexed="81"/>
            <rFont val="MS P ゴシック"/>
            <family val="3"/>
            <charset val="128"/>
          </rPr>
          <t>・各項目について、年１回以上実施している場合は実施を選択する。
　・食事の摂取量の把握は、利用者個人の食事量を把握し、記録している場合を指す。</t>
        </r>
      </text>
    </comment>
    <comment ref="C28" authorId="0" shapeId="0" xr:uid="{00000000-0006-0000-0000-000006000000}">
      <text>
        <r>
          <rPr>
            <b/>
            <sz val="10"/>
            <color indexed="81"/>
            <rFont val="MS P ゴシック"/>
            <family val="3"/>
            <charset val="128"/>
          </rPr>
          <t xml:space="preserve">４　ＢМＩなどによる体格の把握
</t>
        </r>
        <r>
          <rPr>
            <sz val="10"/>
            <color indexed="81"/>
            <rFont val="MS P ゴシック"/>
            <family val="3"/>
            <charset val="128"/>
          </rPr>
          <t>　　・次の方法を用いて把握している場合に「有」とする。
　　　①幼児（3歳以上6歳未満）：幼児身長体重曲線　②児童・生徒：学校保健統計調査様式
　　　③成人：ＢＭＩ
　　・肥満、やせの割合は、直近の値を小数点第一位まで入力する。
　　・肥満、やせの者ががいない場合は「有」を選択し、「0」を入力する。</t>
        </r>
      </text>
    </comment>
    <comment ref="B36" authorId="0" shapeId="0" xr:uid="{00000000-0006-0000-0000-000007000000}">
      <text>
        <r>
          <rPr>
            <b/>
            <sz val="9"/>
            <color indexed="81"/>
            <rFont val="MS P ゴシック"/>
            <family val="3"/>
            <charset val="128"/>
          </rPr>
          <t>Ⅴ　</t>
        </r>
        <r>
          <rPr>
            <b/>
            <sz val="10"/>
            <color indexed="81"/>
            <rFont val="MS P ゴシック"/>
            <family val="3"/>
            <charset val="128"/>
          </rPr>
          <t>給食の概要</t>
        </r>
        <r>
          <rPr>
            <sz val="10"/>
            <color indexed="81"/>
            <rFont val="MS P ゴシック"/>
            <family val="3"/>
            <charset val="128"/>
          </rPr>
          <t xml:space="preserve">
　　・１　給食の位置づけ、２－２　給食会議　有の場合　については、</t>
        </r>
        <r>
          <rPr>
            <u/>
            <sz val="10"/>
            <color indexed="81"/>
            <rFont val="MS P ゴシック"/>
            <family val="3"/>
            <charset val="128"/>
          </rPr>
          <t xml:space="preserve">該当する項目全てを
</t>
        </r>
        <r>
          <rPr>
            <sz val="10"/>
            <color indexed="81"/>
            <rFont val="MS P ゴシック"/>
            <family val="3"/>
            <charset val="128"/>
          </rPr>
          <t>　　　</t>
        </r>
        <r>
          <rPr>
            <u/>
            <sz val="10"/>
            <color indexed="81"/>
            <rFont val="MS P ゴシック"/>
            <family val="3"/>
            <charset val="128"/>
          </rPr>
          <t>選択する。</t>
        </r>
      </text>
    </comment>
    <comment ref="Z40" authorId="0" shapeId="0" xr:uid="{00000000-0006-0000-0000-000008000000}">
      <text>
        <r>
          <rPr>
            <b/>
            <sz val="10"/>
            <color indexed="81"/>
            <rFont val="MS P ゴシック"/>
            <family val="3"/>
            <charset val="128"/>
          </rPr>
          <t>２　給食会議
　　</t>
        </r>
        <r>
          <rPr>
            <sz val="10"/>
            <color indexed="81"/>
            <rFont val="MS P ゴシック"/>
            <family val="3"/>
            <charset val="128"/>
          </rPr>
          <t>・施設全体の給食運営に係る内容について検討する会議を指し、日々のミーティングや打合せ
　　　は含まない。</t>
        </r>
      </text>
    </comment>
    <comment ref="Z49" authorId="0" shapeId="0" xr:uid="{00000000-0006-0000-0000-000009000000}">
      <text>
        <r>
          <rPr>
            <b/>
            <sz val="10"/>
            <color indexed="81"/>
            <rFont val="MS P ゴシック"/>
            <family val="3"/>
            <charset val="128"/>
          </rPr>
          <t xml:space="preserve">５　健康管理部門と栄養管理部門との連携
</t>
        </r>
        <r>
          <rPr>
            <sz val="10"/>
            <color indexed="81"/>
            <rFont val="MS P ゴシック"/>
            <family val="3"/>
            <charset val="128"/>
          </rPr>
          <t>　　・「Ⅰ施設種類」で事業所を選択した施設のみ入力する。</t>
        </r>
      </text>
    </comment>
    <comment ref="B57"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
　　　ラジオボタンにチェックをし、種類の数を入力する。「作成していない」を選択した
　　　場合、２から５は入力しない。
　　・「２　給与栄養目標量の設定対象の食事」は当てはまるもの全てを選択する。</t>
        </r>
      </text>
    </comment>
    <comment ref="U60"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報告月の給与栄養目標量を設定した年月を入力する。
　　　</t>
        </r>
        <r>
          <rPr>
            <u/>
            <sz val="10"/>
            <color indexed="81"/>
            <rFont val="MS P ゴシック"/>
            <family val="3"/>
            <charset val="128"/>
          </rPr>
          <t xml:space="preserve">※西暦で入力する。
</t>
        </r>
        <r>
          <rPr>
            <sz val="10"/>
            <color indexed="81"/>
            <rFont val="MS P ゴシック"/>
            <family val="3"/>
            <charset val="128"/>
          </rPr>
          <t>　　　</t>
        </r>
        <r>
          <rPr>
            <u/>
            <sz val="10"/>
            <color indexed="81"/>
            <rFont val="MS P ゴシック"/>
            <family val="3"/>
            <charset val="128"/>
          </rPr>
          <t>※献立作成の関係上、設定日は報告月より前の月となる。</t>
        </r>
      </text>
    </comment>
    <comment ref="AD62"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9"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Z69"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5"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P80"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5" authorId="0" shapeId="0" xr:uid="{00000000-0006-0000-0000-000011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
　　　委託している内容の全て及び書類整備の有無を選択する。</t>
        </r>
      </text>
    </comment>
    <comment ref="P91"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kensuika1</author>
  </authors>
  <commentList>
    <comment ref="A1" authorId="0" shapeId="0" xr:uid="{00000000-0006-0000-0100-000001000000}">
      <text>
        <r>
          <rPr>
            <b/>
            <sz val="9"/>
            <color indexed="81"/>
            <rFont val="ＭＳ Ｐゴシック"/>
            <family val="3"/>
            <charset val="128"/>
          </rPr>
          <t xml:space="preserve">必ず入力
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
</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8"/>
            <color indexed="81"/>
            <rFont val="ＭＳ Ｐゴシック"/>
            <family val="3"/>
            <charset val="128"/>
          </rPr>
          <t>1：学校
2：児童福祉施設（保育所以外）
3：社会福祉施設
4：事業所
5：寄宿舎
6：矯正施設
7：自衛隊
8：一般給食センター
9：その他
必ずどれかを入力のこと</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1" shapeId="0" xr:uid="{00000000-0006-0000-0100-000008000000}">
      <text>
        <r>
          <rPr>
            <b/>
            <sz val="9"/>
            <color indexed="81"/>
            <rFont val="ＭＳ Ｐゴシック"/>
            <family val="3"/>
            <charset val="128"/>
          </rPr>
          <t>データ数値を入力
該当なしはブランク</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3" shapeId="0" xr:uid="{00000000-0006-0000-0100-00000A000000}">
      <text>
        <r>
          <rPr>
            <b/>
            <sz val="9"/>
            <color indexed="81"/>
            <rFont val="ＭＳ Ｐゴシック"/>
            <family val="3"/>
            <charset val="128"/>
          </rPr>
          <t>データ数値を入力
該当なしはブランク</t>
        </r>
        <r>
          <rPr>
            <sz val="9"/>
            <color indexed="81"/>
            <rFont val="ＭＳ Ｐゴシック"/>
            <family val="3"/>
            <charset val="128"/>
          </rPr>
          <t xml:space="preserve">
</t>
        </r>
      </text>
    </comment>
    <comment ref="K1" authorId="1" shapeId="0" xr:uid="{00000000-0006-0000-0100-00000B000000}">
      <text>
        <r>
          <rPr>
            <b/>
            <sz val="9"/>
            <color indexed="81"/>
            <rFont val="ＭＳ Ｐゴシック"/>
            <family val="3"/>
            <charset val="128"/>
          </rPr>
          <t>1：材料費
2：売値
99：未記入</t>
        </r>
      </text>
    </comment>
    <comment ref="L1" authorId="1" shapeId="0" xr:uid="{00000000-0006-0000-0100-00000C000000}">
      <text>
        <r>
          <rPr>
            <b/>
            <sz val="9"/>
            <color indexed="81"/>
            <rFont val="ＭＳ Ｐゴシック"/>
            <family val="3"/>
            <charset val="128"/>
          </rPr>
          <t>データ数値を入力
該当なしはブランク</t>
        </r>
      </text>
    </comment>
    <comment ref="M1" authorId="1" shapeId="0" xr:uid="{00000000-0006-0000-0100-00000D000000}">
      <text>
        <r>
          <rPr>
            <b/>
            <sz val="9"/>
            <color indexed="81"/>
            <rFont val="ＭＳ Ｐゴシック"/>
            <family val="3"/>
            <charset val="128"/>
          </rPr>
          <t>1：材料費
2：売値
99：未記入</t>
        </r>
      </text>
    </comment>
    <comment ref="N1" authorId="1" shapeId="0" xr:uid="{00000000-0006-0000-0100-00000E000000}">
      <text>
        <r>
          <rPr>
            <b/>
            <sz val="9"/>
            <color indexed="81"/>
            <rFont val="ＭＳ Ｐゴシック"/>
            <family val="3"/>
            <charset val="128"/>
          </rPr>
          <t>データ数値を入力
該当なしはブランク</t>
        </r>
      </text>
    </comment>
    <comment ref="O1" authorId="1" shapeId="0" xr:uid="{00000000-0006-0000-0100-00000F000000}">
      <text>
        <r>
          <rPr>
            <b/>
            <sz val="9"/>
            <color indexed="81"/>
            <rFont val="ＭＳ Ｐゴシック"/>
            <family val="3"/>
            <charset val="128"/>
          </rPr>
          <t>1：材料費
2：売値
99：未記入</t>
        </r>
      </text>
    </comment>
    <comment ref="P1" authorId="1" shapeId="0" xr:uid="{00000000-0006-0000-0100-000010000000}">
      <text>
        <r>
          <rPr>
            <b/>
            <sz val="9"/>
            <color indexed="81"/>
            <rFont val="ＭＳ Ｐゴシック"/>
            <family val="3"/>
            <charset val="128"/>
          </rPr>
          <t>データ数値を入力
該当なしはブランク</t>
        </r>
      </text>
    </comment>
    <comment ref="Q1" authorId="1" shapeId="0" xr:uid="{00000000-0006-0000-0100-000011000000}">
      <text>
        <r>
          <rPr>
            <b/>
            <sz val="9"/>
            <color indexed="81"/>
            <rFont val="ＭＳ Ｐゴシック"/>
            <family val="3"/>
            <charset val="128"/>
          </rPr>
          <t>1：材料費
2：売値
99：未記入</t>
        </r>
      </text>
    </comment>
    <comment ref="R1" authorId="1" shapeId="0" xr:uid="{00000000-0006-0000-0100-000012000000}">
      <text>
        <r>
          <rPr>
            <b/>
            <sz val="9"/>
            <color indexed="81"/>
            <rFont val="ＭＳ Ｐゴシック"/>
            <family val="3"/>
            <charset val="128"/>
          </rPr>
          <t>データ数値を入力
該当なしはブランク</t>
        </r>
      </text>
    </comment>
    <comment ref="S1" authorId="1" shapeId="0" xr:uid="{00000000-0006-0000-0100-000013000000}">
      <text>
        <r>
          <rPr>
            <b/>
            <sz val="9"/>
            <color indexed="81"/>
            <rFont val="ＭＳ Ｐゴシック"/>
            <family val="3"/>
            <charset val="128"/>
          </rPr>
          <t>1：材料費
2：売値
99：未記入</t>
        </r>
      </text>
    </comment>
    <comment ref="T1" authorId="1" shapeId="0" xr:uid="{00000000-0006-0000-0100-000014000000}">
      <text>
        <r>
          <rPr>
            <b/>
            <sz val="9"/>
            <color indexed="81"/>
            <rFont val="ＭＳ Ｐゴシック"/>
            <family val="3"/>
            <charset val="128"/>
          </rPr>
          <t>データ数値を入力
該当なしはブランク</t>
        </r>
      </text>
    </comment>
    <comment ref="U1" authorId="1" shapeId="0" xr:uid="{00000000-0006-0000-0100-000015000000}">
      <text>
        <r>
          <rPr>
            <b/>
            <sz val="9"/>
            <color indexed="81"/>
            <rFont val="ＭＳ Ｐゴシック"/>
            <family val="3"/>
            <charset val="128"/>
          </rPr>
          <t>データ数値を入力
該当なしはブランク</t>
        </r>
      </text>
    </comment>
    <comment ref="V1" authorId="1" shapeId="0" xr:uid="{00000000-0006-0000-0100-000016000000}">
      <text>
        <r>
          <rPr>
            <b/>
            <sz val="9"/>
            <color indexed="81"/>
            <rFont val="ＭＳ Ｐゴシック"/>
            <family val="3"/>
            <charset val="128"/>
          </rPr>
          <t>データ数値を入力
該当なしはブランク</t>
        </r>
      </text>
    </comment>
    <comment ref="W1" authorId="1" shapeId="0" xr:uid="{00000000-0006-0000-0100-000017000000}">
      <text>
        <r>
          <rPr>
            <b/>
            <sz val="9"/>
            <color indexed="81"/>
            <rFont val="ＭＳ Ｐゴシック"/>
            <family val="3"/>
            <charset val="128"/>
          </rPr>
          <t>データ数値を入力
該当なしはブランク</t>
        </r>
      </text>
    </comment>
    <comment ref="X1" authorId="1" shapeId="0" xr:uid="{00000000-0006-0000-0100-000018000000}">
      <text>
        <r>
          <rPr>
            <b/>
            <sz val="9"/>
            <color indexed="81"/>
            <rFont val="ＭＳ Ｐゴシック"/>
            <family val="3"/>
            <charset val="128"/>
          </rPr>
          <t>データ数値を入力
該当なしはブランク</t>
        </r>
      </text>
    </comment>
    <comment ref="Y1" authorId="1" shapeId="0" xr:uid="{00000000-0006-0000-0100-000019000000}">
      <text>
        <r>
          <rPr>
            <b/>
            <sz val="9"/>
            <color indexed="81"/>
            <rFont val="ＭＳ Ｐゴシック"/>
            <family val="3"/>
            <charset val="128"/>
          </rPr>
          <t>データ数値を入力
該当なしはブランク</t>
        </r>
      </text>
    </comment>
    <comment ref="Z1" authorId="1" shapeId="0" xr:uid="{00000000-0006-0000-0100-00001A000000}">
      <text>
        <r>
          <rPr>
            <b/>
            <sz val="9"/>
            <color indexed="81"/>
            <rFont val="ＭＳ Ｐゴシック"/>
            <family val="3"/>
            <charset val="128"/>
          </rPr>
          <t>データ数値を入力
該当なしはブランク</t>
        </r>
      </text>
    </comment>
    <comment ref="AA1" authorId="1" shapeId="0" xr:uid="{00000000-0006-0000-0100-00001B000000}">
      <text>
        <r>
          <rPr>
            <b/>
            <sz val="9"/>
            <color indexed="81"/>
            <rFont val="ＭＳ Ｐゴシック"/>
            <family val="3"/>
            <charset val="128"/>
          </rPr>
          <t>データ数値を入力
該当なしはブランク</t>
        </r>
      </text>
    </comment>
    <comment ref="AB1" authorId="1" shapeId="0" xr:uid="{00000000-0006-0000-0100-00001C000000}">
      <text>
        <r>
          <rPr>
            <b/>
            <sz val="9"/>
            <color indexed="81"/>
            <rFont val="ＭＳ Ｐゴシック"/>
            <family val="3"/>
            <charset val="128"/>
          </rPr>
          <t>データ数値を入力
該当なしはブランク</t>
        </r>
      </text>
    </comment>
    <comment ref="AC1" authorId="1" shapeId="0" xr:uid="{00000000-0006-0000-0100-00001D000000}">
      <text>
        <r>
          <rPr>
            <b/>
            <sz val="9"/>
            <color indexed="81"/>
            <rFont val="ＭＳ Ｐゴシック"/>
            <family val="3"/>
            <charset val="128"/>
          </rPr>
          <t>データ数値を入力
該当なしはブランク</t>
        </r>
      </text>
    </comment>
    <comment ref="AD1" authorId="1" shapeId="0" xr:uid="{00000000-0006-0000-0100-00001E000000}">
      <text>
        <r>
          <rPr>
            <b/>
            <sz val="9"/>
            <color indexed="81"/>
            <rFont val="ＭＳ Ｐゴシック"/>
            <family val="3"/>
            <charset val="128"/>
          </rPr>
          <t>データ数値を入力
該当なしはブランク</t>
        </r>
      </text>
    </comment>
    <comment ref="AE1" authorId="1" shapeId="0" xr:uid="{00000000-0006-0000-0100-00001F000000}">
      <text>
        <r>
          <rPr>
            <b/>
            <sz val="9"/>
            <color indexed="81"/>
            <rFont val="ＭＳ Ｐゴシック"/>
            <family val="3"/>
            <charset val="128"/>
          </rPr>
          <t>データ数値を入力
該当なしはブランク</t>
        </r>
      </text>
    </comment>
    <comment ref="AF1" authorId="1" shapeId="0" xr:uid="{00000000-0006-0000-0100-000020000000}">
      <text>
        <r>
          <rPr>
            <b/>
            <sz val="9"/>
            <color indexed="81"/>
            <rFont val="ＭＳ Ｐゴシック"/>
            <family val="3"/>
            <charset val="128"/>
          </rPr>
          <t>データ数値を入力
該当なしはブランク</t>
        </r>
      </text>
    </comment>
    <comment ref="AG1" authorId="1" shapeId="0" xr:uid="{00000000-0006-0000-0100-000021000000}">
      <text>
        <r>
          <rPr>
            <b/>
            <sz val="9"/>
            <color indexed="81"/>
            <rFont val="ＭＳ Ｐゴシック"/>
            <family val="3"/>
            <charset val="128"/>
          </rPr>
          <t>データ数値を入力
該当なしはブランク</t>
        </r>
      </text>
    </comment>
    <comment ref="AH1" authorId="1" shapeId="0" xr:uid="{00000000-0006-0000-0100-000022000000}">
      <text>
        <r>
          <rPr>
            <b/>
            <sz val="9"/>
            <color indexed="81"/>
            <rFont val="ＭＳ Ｐゴシック"/>
            <family val="3"/>
            <charset val="128"/>
          </rPr>
          <t>データ数値を入力
該当なしはブランク</t>
        </r>
      </text>
    </comment>
    <comment ref="AI1" authorId="1" shapeId="0" xr:uid="{00000000-0006-0000-0100-000023000000}">
      <text>
        <r>
          <rPr>
            <b/>
            <sz val="9"/>
            <color indexed="81"/>
            <rFont val="ＭＳ Ｐゴシック"/>
            <family val="3"/>
            <charset val="128"/>
          </rPr>
          <t>データ数値を入力
該当なしはブランク</t>
        </r>
      </text>
    </comment>
    <comment ref="AJ1" authorId="1" shapeId="0" xr:uid="{00000000-0006-0000-0100-000024000000}">
      <text>
        <r>
          <rPr>
            <b/>
            <sz val="9"/>
            <color indexed="81"/>
            <rFont val="ＭＳ Ｐゴシック"/>
            <family val="3"/>
            <charset val="128"/>
          </rPr>
          <t>データ数値を入力
該当なしはブランク</t>
        </r>
      </text>
    </comment>
    <comment ref="AK1" authorId="1" shapeId="0" xr:uid="{00000000-0006-0000-0100-000025000000}">
      <text>
        <r>
          <rPr>
            <b/>
            <sz val="9"/>
            <color indexed="81"/>
            <rFont val="ＭＳ Ｐゴシック"/>
            <family val="3"/>
            <charset val="128"/>
          </rPr>
          <t>データ数値を入力
該当なしはブランク</t>
        </r>
      </text>
    </comment>
    <comment ref="AL1" authorId="1" shapeId="0" xr:uid="{00000000-0006-0000-0100-000026000000}">
      <text>
        <r>
          <rPr>
            <b/>
            <sz val="9"/>
            <color indexed="81"/>
            <rFont val="ＭＳ Ｐゴシック"/>
            <family val="3"/>
            <charset val="128"/>
          </rPr>
          <t>データ数値を入力
該当なしはブランク</t>
        </r>
      </text>
    </comment>
    <comment ref="AM1" authorId="1" shapeId="0" xr:uid="{00000000-0006-0000-0100-000027000000}">
      <text>
        <r>
          <rPr>
            <b/>
            <sz val="9"/>
            <color indexed="81"/>
            <rFont val="ＭＳ Ｐゴシック"/>
            <family val="3"/>
            <charset val="128"/>
          </rPr>
          <t>データ数値を入力
該当なしはブランク</t>
        </r>
      </text>
    </comment>
    <comment ref="AN1" authorId="1" shapeId="0" xr:uid="{00000000-0006-0000-0100-000028000000}">
      <text>
        <r>
          <rPr>
            <b/>
            <sz val="9"/>
            <color indexed="81"/>
            <rFont val="ＭＳ Ｐゴシック"/>
            <family val="3"/>
            <charset val="128"/>
          </rPr>
          <t>データ数値を入力
該当なしはブランク</t>
        </r>
      </text>
    </comment>
    <comment ref="AO1" authorId="1" shapeId="0" xr:uid="{00000000-0006-0000-0100-000029000000}">
      <text>
        <r>
          <rPr>
            <b/>
            <sz val="9"/>
            <color indexed="81"/>
            <rFont val="ＭＳ Ｐゴシック"/>
            <family val="3"/>
            <charset val="128"/>
          </rPr>
          <t>データ数値を入力
該当なしはブランク</t>
        </r>
      </text>
    </comment>
    <comment ref="AP1" authorId="1" shapeId="0" xr:uid="{00000000-0006-0000-0100-00002A000000}">
      <text>
        <r>
          <rPr>
            <b/>
            <sz val="9"/>
            <color indexed="81"/>
            <rFont val="ＭＳ Ｐゴシック"/>
            <family val="3"/>
            <charset val="128"/>
          </rPr>
          <t>データ数値を入力
該当なしはブランク</t>
        </r>
      </text>
    </comment>
    <comment ref="AQ1" authorId="1" shapeId="0" xr:uid="{00000000-0006-0000-0100-00002B000000}">
      <text>
        <r>
          <rPr>
            <b/>
            <sz val="9"/>
            <color indexed="81"/>
            <rFont val="ＭＳ Ｐゴシック"/>
            <family val="3"/>
            <charset val="128"/>
          </rPr>
          <t>データ数値を入力
該当なしはブランク</t>
        </r>
      </text>
    </comment>
    <comment ref="AR1" authorId="1" shapeId="0" xr:uid="{00000000-0006-0000-0100-00002C000000}">
      <text>
        <r>
          <rPr>
            <b/>
            <sz val="9"/>
            <color indexed="81"/>
            <rFont val="ＭＳ Ｐゴシック"/>
            <family val="3"/>
            <charset val="128"/>
          </rPr>
          <t>データ数値を入力
該当なしはブランク</t>
        </r>
      </text>
    </comment>
    <comment ref="AS1" authorId="1" shapeId="0" xr:uid="{00000000-0006-0000-0100-00002D000000}">
      <text>
        <r>
          <rPr>
            <b/>
            <sz val="9"/>
            <color indexed="81"/>
            <rFont val="ＭＳ Ｐゴシック"/>
            <family val="3"/>
            <charset val="128"/>
          </rPr>
          <t>データ数値を入力
該当なしはブランク</t>
        </r>
      </text>
    </comment>
    <comment ref="AT1" authorId="1" shapeId="0" xr:uid="{00000000-0006-0000-0100-00002E000000}">
      <text>
        <r>
          <rPr>
            <b/>
            <sz val="9"/>
            <color indexed="81"/>
            <rFont val="ＭＳ Ｐゴシック"/>
            <family val="3"/>
            <charset val="128"/>
          </rPr>
          <t>データ数値を入力
該当なしはブランク</t>
        </r>
      </text>
    </comment>
    <comment ref="AU1" authorId="1" shapeId="0" xr:uid="{00000000-0006-0000-0100-00002F000000}">
      <text>
        <r>
          <rPr>
            <b/>
            <sz val="9"/>
            <color indexed="81"/>
            <rFont val="ＭＳ Ｐゴシック"/>
            <family val="3"/>
            <charset val="128"/>
          </rPr>
          <t>データ数値を入力
該当なしはブランク</t>
        </r>
      </text>
    </comment>
    <comment ref="AV1" authorId="1" shapeId="0" xr:uid="{00000000-0006-0000-0100-000030000000}">
      <text>
        <r>
          <rPr>
            <b/>
            <sz val="9"/>
            <color indexed="81"/>
            <rFont val="ＭＳ Ｐゴシック"/>
            <family val="3"/>
            <charset val="128"/>
          </rPr>
          <t>データ数値を入力
該当なしはブランク</t>
        </r>
      </text>
    </comment>
    <comment ref="AW1" authorId="1" shapeId="0" xr:uid="{00000000-0006-0000-0100-000031000000}">
      <text>
        <r>
          <rPr>
            <b/>
            <sz val="9"/>
            <color indexed="81"/>
            <rFont val="ＭＳ Ｐゴシック"/>
            <family val="3"/>
            <charset val="128"/>
          </rPr>
          <t>データ数値を入力
該当なしはブランク</t>
        </r>
      </text>
    </comment>
    <comment ref="AX1" authorId="1" shapeId="0" xr:uid="{00000000-0006-0000-0100-000032000000}">
      <text>
        <r>
          <rPr>
            <b/>
            <sz val="9"/>
            <color indexed="81"/>
            <rFont val="ＭＳ Ｐゴシック"/>
            <family val="3"/>
            <charset val="128"/>
          </rPr>
          <t>データ数値を入力
該当なしはブランク</t>
        </r>
      </text>
    </comment>
    <comment ref="AY1" authorId="1" shapeId="0" xr:uid="{00000000-0006-0000-0100-000033000000}">
      <text>
        <r>
          <rPr>
            <b/>
            <sz val="9"/>
            <color indexed="81"/>
            <rFont val="ＭＳ Ｐゴシック"/>
            <family val="3"/>
            <charset val="128"/>
          </rPr>
          <t>データ数値を入力
該当なしはブランク</t>
        </r>
      </text>
    </comment>
    <comment ref="AZ1" authorId="1" shapeId="0" xr:uid="{00000000-0006-0000-0100-000034000000}">
      <text>
        <r>
          <rPr>
            <b/>
            <sz val="9"/>
            <color indexed="81"/>
            <rFont val="ＭＳ Ｐゴシック"/>
            <family val="3"/>
            <charset val="128"/>
          </rPr>
          <t>データ数値を入力
該当なしはブランク</t>
        </r>
      </text>
    </comment>
    <comment ref="BA1" authorId="1" shapeId="0" xr:uid="{00000000-0006-0000-0100-000035000000}">
      <text>
        <r>
          <rPr>
            <b/>
            <sz val="9"/>
            <color indexed="81"/>
            <rFont val="ＭＳ Ｐゴシック"/>
            <family val="3"/>
            <charset val="128"/>
          </rPr>
          <t>データ数値を入力
該当なしはブランク</t>
        </r>
      </text>
    </comment>
    <comment ref="BB1" authorId="1" shapeId="0" xr:uid="{00000000-0006-0000-0100-000036000000}">
      <text>
        <r>
          <rPr>
            <b/>
            <sz val="9"/>
            <color indexed="81"/>
            <rFont val="ＭＳ Ｐゴシック"/>
            <family val="3"/>
            <charset val="128"/>
          </rPr>
          <t>データ数値を入力
該当なしはブランク</t>
        </r>
      </text>
    </comment>
    <comment ref="BC1" authorId="1" shapeId="0" xr:uid="{00000000-0006-0000-0100-000037000000}">
      <text>
        <r>
          <rPr>
            <b/>
            <sz val="9"/>
            <color indexed="81"/>
            <rFont val="ＭＳ Ｐゴシック"/>
            <family val="3"/>
            <charset val="128"/>
          </rPr>
          <t xml:space="preserve">1：チェック有
２：チェック無
99：未記入
</t>
        </r>
      </text>
    </comment>
    <comment ref="BD1" authorId="1" shapeId="0" xr:uid="{00000000-0006-0000-0100-000038000000}">
      <text>
        <r>
          <rPr>
            <b/>
            <sz val="9"/>
            <color indexed="81"/>
            <rFont val="ＭＳ Ｐゴシック"/>
            <family val="3"/>
            <charset val="128"/>
          </rPr>
          <t xml:space="preserve">1：チェック有
２：チェック無
99：未記入
</t>
        </r>
      </text>
    </comment>
    <comment ref="BE1" authorId="1" shapeId="0" xr:uid="{00000000-0006-0000-0100-000039000000}">
      <text>
        <r>
          <rPr>
            <b/>
            <sz val="9"/>
            <color indexed="81"/>
            <rFont val="ＭＳ Ｐゴシック"/>
            <family val="3"/>
            <charset val="128"/>
          </rPr>
          <t xml:space="preserve">1：チェック有
２：チェック無
99：未記入
</t>
        </r>
      </text>
    </comment>
    <comment ref="BF1" authorId="1" shapeId="0" xr:uid="{00000000-0006-0000-0100-00003A000000}">
      <text>
        <r>
          <rPr>
            <b/>
            <sz val="9"/>
            <color indexed="81"/>
            <rFont val="ＭＳ Ｐゴシック"/>
            <family val="3"/>
            <charset val="128"/>
          </rPr>
          <t xml:space="preserve">1：チェック有
２：チェック無
99：未記入
</t>
        </r>
      </text>
    </comment>
    <comment ref="BG1" authorId="1" shapeId="0" xr:uid="{00000000-0006-0000-0100-00003B000000}">
      <text>
        <r>
          <rPr>
            <b/>
            <sz val="9"/>
            <color indexed="81"/>
            <rFont val="ＭＳ Ｐゴシック"/>
            <family val="3"/>
            <charset val="128"/>
          </rPr>
          <t>データ数値を入力
実施していない場合・未記入場合はブランク</t>
        </r>
      </text>
    </comment>
    <comment ref="BH1" authorId="1" shapeId="0" xr:uid="{00000000-0006-0000-0100-00003C000000}">
      <text>
        <r>
          <rPr>
            <b/>
            <sz val="9"/>
            <color indexed="81"/>
            <rFont val="ＭＳ Ｐゴシック"/>
            <family val="3"/>
            <charset val="128"/>
          </rPr>
          <t>1：有
2：無
99：該当なし、未記入</t>
        </r>
      </text>
    </comment>
    <comment ref="BI1" authorId="1" shapeId="0" xr:uid="{00000000-0006-0000-0100-00003D000000}">
      <text>
        <r>
          <rPr>
            <b/>
            <sz val="9"/>
            <color indexed="81"/>
            <rFont val="ＭＳ Ｐゴシック"/>
            <family val="3"/>
            <charset val="128"/>
          </rPr>
          <t>データ数値を入力
実施していない場合・未記入はブランク</t>
        </r>
      </text>
    </comment>
    <comment ref="BJ1" authorId="1" shapeId="0" xr:uid="{00000000-0006-0000-0100-00003E000000}">
      <text>
        <r>
          <rPr>
            <b/>
            <sz val="9"/>
            <color indexed="81"/>
            <rFont val="ＭＳ Ｐゴシック"/>
            <family val="3"/>
            <charset val="128"/>
          </rPr>
          <t>1：有
2：無
99：該当なし、未記入</t>
        </r>
      </text>
    </comment>
    <comment ref="BK1" authorId="1" shapeId="0" xr:uid="{00000000-0006-0000-0100-00003F000000}">
      <text>
        <r>
          <rPr>
            <b/>
            <sz val="9"/>
            <color indexed="81"/>
            <rFont val="ＭＳ Ｐゴシック"/>
            <family val="3"/>
            <charset val="128"/>
          </rPr>
          <t>データ数値を入力0%の場合は0と入力
実施なしはブランク</t>
        </r>
      </text>
    </comment>
    <comment ref="BL1" authorId="1" shapeId="0" xr:uid="{00000000-0006-0000-0100-000040000000}">
      <text>
        <r>
          <rPr>
            <b/>
            <sz val="9"/>
            <color indexed="81"/>
            <rFont val="ＭＳ Ｐゴシック"/>
            <family val="3"/>
            <charset val="128"/>
          </rPr>
          <t>データ数値を入力0%の場合は0と入力
実施なしはブランク</t>
        </r>
      </text>
    </comment>
    <comment ref="BM1" authorId="1" shapeId="0" xr:uid="{00000000-0006-0000-0100-000041000000}">
      <text>
        <r>
          <rPr>
            <b/>
            <sz val="9"/>
            <color indexed="81"/>
            <rFont val="ＭＳ Ｐゴシック"/>
            <family val="3"/>
            <charset val="128"/>
          </rPr>
          <t>1：有
2：無
99：該当なし</t>
        </r>
      </text>
    </comment>
    <comment ref="BN1" authorId="1" shapeId="0" xr:uid="{00000000-0006-0000-0100-000042000000}">
      <text>
        <r>
          <rPr>
            <b/>
            <sz val="9"/>
            <color indexed="81"/>
            <rFont val="ＭＳ Ｐゴシック"/>
            <family val="3"/>
            <charset val="128"/>
          </rPr>
          <t>1：有
2：無
99：該当なし</t>
        </r>
      </text>
    </comment>
    <comment ref="BO1" authorId="1" shapeId="0" xr:uid="{00000000-0006-0000-0100-000043000000}">
      <text>
        <r>
          <rPr>
            <b/>
            <sz val="9"/>
            <color indexed="81"/>
            <rFont val="ＭＳ Ｐゴシック"/>
            <family val="3"/>
            <charset val="128"/>
          </rPr>
          <t>1：有
2：無
99：該当なし</t>
        </r>
      </text>
    </comment>
    <comment ref="BP1" authorId="1" shapeId="0" xr:uid="{00000000-0006-0000-0100-000044000000}">
      <text>
        <r>
          <rPr>
            <b/>
            <sz val="9"/>
            <color indexed="81"/>
            <rFont val="ＭＳ Ｐゴシック"/>
            <family val="3"/>
            <charset val="128"/>
          </rPr>
          <t>1：有
2：無
99：該当なし</t>
        </r>
      </text>
    </comment>
    <comment ref="BQ1" authorId="1" shapeId="0" xr:uid="{00000000-0006-0000-0100-000045000000}">
      <text>
        <r>
          <rPr>
            <b/>
            <sz val="9"/>
            <color indexed="81"/>
            <rFont val="ＭＳ Ｐゴシック"/>
            <family val="3"/>
            <charset val="128"/>
          </rPr>
          <t>1：有
2：無
99：該当なし</t>
        </r>
      </text>
    </comment>
    <comment ref="BR1" authorId="1" shapeId="0" xr:uid="{00000000-0006-0000-0100-000046000000}">
      <text>
        <r>
          <rPr>
            <b/>
            <sz val="9"/>
            <color indexed="81"/>
            <rFont val="ＭＳ Ｐゴシック"/>
            <family val="3"/>
            <charset val="128"/>
          </rPr>
          <t>1：実施している（頻度のどれかにチェックがある場合71～73いずれかの実施頻度を入力する）
2：無
99：未記入</t>
        </r>
      </text>
    </comment>
    <comment ref="BS1" authorId="1" shapeId="0" xr:uid="{00000000-0006-0000-0100-000047000000}">
      <text>
        <r>
          <rPr>
            <b/>
            <sz val="9"/>
            <color indexed="81"/>
            <rFont val="ＭＳ Ｐゴシック"/>
            <family val="3"/>
            <charset val="128"/>
          </rPr>
          <t>1：毎日にチェック有
99：該当なし</t>
        </r>
      </text>
    </comment>
    <comment ref="BT1" authorId="1" shapeId="0" xr:uid="{00000000-0006-0000-0100-000048000000}">
      <text>
        <r>
          <rPr>
            <b/>
            <sz val="9"/>
            <color indexed="81"/>
            <rFont val="ＭＳ Ｐゴシック"/>
            <family val="3"/>
            <charset val="128"/>
          </rPr>
          <t>1：毎月にチェック有(回数は入力不要）
99：該当なし</t>
        </r>
      </text>
    </comment>
    <comment ref="BU1" authorId="1" shapeId="0" xr:uid="{00000000-0006-0000-0100-000049000000}">
      <text>
        <r>
          <rPr>
            <b/>
            <sz val="9"/>
            <color indexed="81"/>
            <rFont val="ＭＳ Ｐゴシック"/>
            <family val="3"/>
            <charset val="128"/>
          </rPr>
          <t>1：毎年にチェック有(回数は入力不要）
99：該当なし</t>
        </r>
      </text>
    </comment>
    <comment ref="BV1" authorId="1" shapeId="0" xr:uid="{00000000-0006-0000-0100-00004A000000}">
      <text>
        <r>
          <rPr>
            <b/>
            <sz val="9"/>
            <color indexed="81"/>
            <rFont val="ＭＳ Ｐゴシック"/>
            <family val="3"/>
            <charset val="128"/>
          </rPr>
          <t>1：実施している
2：実施していない
99；未記入</t>
        </r>
      </text>
    </comment>
    <comment ref="BW1" authorId="1" shapeId="0" xr:uid="{00000000-0006-0000-0100-00004B000000}">
      <text>
        <r>
          <rPr>
            <b/>
            <sz val="9"/>
            <color indexed="81"/>
            <rFont val="ＭＳ Ｐゴシック"/>
            <family val="3"/>
            <charset val="128"/>
          </rPr>
          <t>1：有
99：未記入</t>
        </r>
      </text>
    </comment>
    <comment ref="BX1" authorId="1" shapeId="0" xr:uid="{00000000-0006-0000-0100-00004C000000}">
      <text>
        <r>
          <rPr>
            <b/>
            <sz val="9"/>
            <color indexed="81"/>
            <rFont val="ＭＳ Ｐゴシック"/>
            <family val="3"/>
            <charset val="128"/>
          </rPr>
          <t xml:space="preserve">内容を入力
</t>
        </r>
      </text>
    </comment>
    <comment ref="BY1" authorId="1" shapeId="0" xr:uid="{00000000-0006-0000-0100-00004D000000}">
      <text>
        <r>
          <rPr>
            <b/>
            <sz val="9"/>
            <color indexed="81"/>
            <rFont val="ＭＳ Ｐゴシック"/>
            <family val="3"/>
            <charset val="128"/>
          </rPr>
          <t>１：チェック有
99：該当なし</t>
        </r>
      </text>
    </comment>
    <comment ref="BZ1" authorId="1" shapeId="0" xr:uid="{00000000-0006-0000-0100-00004E000000}">
      <text>
        <r>
          <rPr>
            <b/>
            <sz val="9"/>
            <color indexed="81"/>
            <rFont val="ＭＳ Ｐゴシック"/>
            <family val="3"/>
            <charset val="128"/>
          </rPr>
          <t>１：チェック有
99：該当なし</t>
        </r>
      </text>
    </comment>
    <comment ref="CA1" authorId="1" shapeId="0" xr:uid="{00000000-0006-0000-0100-00004F000000}">
      <text>
        <r>
          <rPr>
            <b/>
            <sz val="9"/>
            <color indexed="81"/>
            <rFont val="ＭＳ Ｐゴシック"/>
            <family val="3"/>
            <charset val="128"/>
          </rPr>
          <t>１：チェック有
99：該当なし</t>
        </r>
      </text>
    </comment>
    <comment ref="CB1" authorId="1" shapeId="0" xr:uid="{00000000-0006-0000-0100-000050000000}">
      <text>
        <r>
          <rPr>
            <b/>
            <sz val="9"/>
            <color indexed="81"/>
            <rFont val="ＭＳ Ｐゴシック"/>
            <family val="3"/>
            <charset val="128"/>
          </rPr>
          <t>１：チェック有
99：該当なし</t>
        </r>
      </text>
    </comment>
    <comment ref="CC1" authorId="1" shapeId="0" xr:uid="{00000000-0006-0000-0100-000051000000}">
      <text>
        <r>
          <rPr>
            <b/>
            <sz val="9"/>
            <color indexed="81"/>
            <rFont val="ＭＳ Ｐゴシック"/>
            <family val="3"/>
            <charset val="128"/>
          </rPr>
          <t>１：チェック有
99：該当なし</t>
        </r>
      </text>
    </comment>
    <comment ref="CD1" authorId="1" shapeId="0" xr:uid="{00000000-0006-0000-0100-000052000000}">
      <text>
        <r>
          <rPr>
            <b/>
            <sz val="9"/>
            <color indexed="81"/>
            <rFont val="ＭＳ Ｐゴシック"/>
            <family val="3"/>
            <charset val="128"/>
          </rPr>
          <t>１：チェック有
99：該当なし</t>
        </r>
      </text>
    </comment>
    <comment ref="CE1" authorId="1" shapeId="0" xr:uid="{00000000-0006-0000-0100-000053000000}">
      <text>
        <r>
          <rPr>
            <b/>
            <sz val="9"/>
            <color indexed="81"/>
            <rFont val="ＭＳ Ｐゴシック"/>
            <family val="3"/>
            <charset val="128"/>
          </rPr>
          <t xml:space="preserve">内容を入力
</t>
        </r>
      </text>
    </comment>
    <comment ref="CF1" authorId="1" shapeId="0" xr:uid="{00000000-0006-0000-0100-000054000000}">
      <text>
        <r>
          <rPr>
            <b/>
            <sz val="9"/>
            <color indexed="81"/>
            <rFont val="ＭＳ Ｐゴシック"/>
            <family val="3"/>
            <charset val="128"/>
          </rPr>
          <t>1：十分機能している
2：まだ十分ではない
3：機能していない
4：わからない
99：未記入</t>
        </r>
      </text>
    </comment>
    <comment ref="CG1" authorId="1" shapeId="0" xr:uid="{00000000-0006-0000-0100-000055000000}">
      <text>
        <r>
          <rPr>
            <b/>
            <sz val="9"/>
            <color indexed="81"/>
            <rFont val="ＭＳ Ｐゴシック"/>
            <family val="3"/>
            <charset val="128"/>
          </rPr>
          <t xml:space="preserve">有は頻度数値を入力
無しは0を入力
未記入はブランク
</t>
        </r>
      </text>
    </comment>
    <comment ref="CH1" authorId="1" shapeId="0" xr:uid="{00000000-0006-0000-0100-000056000000}">
      <text>
        <r>
          <rPr>
            <sz val="9"/>
            <color indexed="81"/>
            <rFont val="ＭＳ Ｐゴシック"/>
            <family val="3"/>
            <charset val="128"/>
          </rPr>
          <t>1：チェック有
99：該当ない</t>
        </r>
      </text>
    </comment>
    <comment ref="CI1" authorId="1" shapeId="0" xr:uid="{00000000-0006-0000-0100-000057000000}">
      <text>
        <r>
          <rPr>
            <sz val="9"/>
            <color indexed="81"/>
            <rFont val="ＭＳ Ｐゴシック"/>
            <family val="3"/>
            <charset val="128"/>
          </rPr>
          <t>1：チェック有
99：該当ない</t>
        </r>
      </text>
    </comment>
    <comment ref="CJ1" authorId="1" shapeId="0" xr:uid="{00000000-0006-0000-0100-000058000000}">
      <text>
        <r>
          <rPr>
            <sz val="9"/>
            <color indexed="81"/>
            <rFont val="ＭＳ Ｐゴシック"/>
            <family val="3"/>
            <charset val="128"/>
          </rPr>
          <t>1：チェック有
99：該当ない</t>
        </r>
      </text>
    </comment>
    <comment ref="CK1" authorId="1" shapeId="0" xr:uid="{00000000-0006-0000-0100-000059000000}">
      <text>
        <r>
          <rPr>
            <sz val="9"/>
            <color indexed="81"/>
            <rFont val="ＭＳ Ｐゴシック"/>
            <family val="3"/>
            <charset val="128"/>
          </rPr>
          <t>1：チェック有
99：該当ない</t>
        </r>
      </text>
    </comment>
    <comment ref="CL1" authorId="1" shapeId="0" xr:uid="{00000000-0006-0000-0100-00005A000000}">
      <text>
        <r>
          <rPr>
            <sz val="9"/>
            <color indexed="81"/>
            <rFont val="ＭＳ Ｐゴシック"/>
            <family val="3"/>
            <charset val="128"/>
          </rPr>
          <t>1：チェック有
99：該当ない</t>
        </r>
      </text>
    </comment>
    <comment ref="CM1" authorId="1" shapeId="0" xr:uid="{00000000-0006-0000-0100-00005B000000}">
      <text>
        <r>
          <rPr>
            <sz val="9"/>
            <color indexed="81"/>
            <rFont val="ＭＳ Ｐゴシック"/>
            <family val="3"/>
            <charset val="128"/>
          </rPr>
          <t>1：チェック有
99：該当ない</t>
        </r>
      </text>
    </comment>
    <comment ref="CN1" authorId="1" shapeId="0" xr:uid="{00000000-0006-0000-0100-00005C000000}">
      <text>
        <r>
          <rPr>
            <b/>
            <sz val="9"/>
            <color indexed="81"/>
            <rFont val="ＭＳ Ｐゴシック"/>
            <family val="3"/>
            <charset val="128"/>
          </rPr>
          <t>1：有
2：無
99：未記入</t>
        </r>
      </text>
    </comment>
    <comment ref="CO1" authorId="1" shapeId="0" xr:uid="{00000000-0006-0000-0100-00005D000000}">
      <text>
        <r>
          <rPr>
            <b/>
            <sz val="9"/>
            <color indexed="81"/>
            <rFont val="ＭＳ Ｐゴシック"/>
            <family val="3"/>
            <charset val="128"/>
          </rPr>
          <t>1：有
2：無
99：未記入</t>
        </r>
      </text>
    </comment>
    <comment ref="CP1" authorId="1" shapeId="0" xr:uid="{00000000-0006-0000-0100-00005E000000}">
      <text>
        <r>
          <rPr>
            <b/>
            <sz val="9"/>
            <color indexed="81"/>
            <rFont val="ＭＳ Ｐゴシック"/>
            <family val="3"/>
            <charset val="128"/>
          </rPr>
          <t>1：有
2：無
99：未記入</t>
        </r>
      </text>
    </comment>
    <comment ref="CQ1" authorId="1" shapeId="0" xr:uid="{00000000-0006-0000-0100-00005F000000}">
      <text>
        <r>
          <rPr>
            <b/>
            <sz val="9"/>
            <color indexed="81"/>
            <rFont val="ＭＳ Ｐゴシック"/>
            <family val="3"/>
            <charset val="128"/>
          </rPr>
          <t>1：有
2：無
99：未記入</t>
        </r>
      </text>
    </comment>
    <comment ref="CR1" authorId="1" shapeId="0" xr:uid="{00000000-0006-0000-0100-000060000000}">
      <text>
        <r>
          <rPr>
            <b/>
            <sz val="9"/>
            <color indexed="81"/>
            <rFont val="ＭＳ Ｐゴシック"/>
            <family val="3"/>
            <charset val="128"/>
          </rPr>
          <t>1：有
2：無
99：未記入</t>
        </r>
      </text>
    </comment>
    <comment ref="CS1" authorId="1" shapeId="0" xr:uid="{00000000-0006-0000-0100-000061000000}">
      <text>
        <r>
          <rPr>
            <b/>
            <sz val="9"/>
            <color indexed="81"/>
            <rFont val="ＭＳ Ｐゴシック"/>
            <family val="3"/>
            <charset val="128"/>
          </rPr>
          <t>1：有
2：無
99：未記入</t>
        </r>
      </text>
    </comment>
    <comment ref="CT1" authorId="1" shapeId="0" xr:uid="{00000000-0006-0000-0100-000062000000}">
      <text>
        <r>
          <rPr>
            <b/>
            <sz val="9"/>
            <color indexed="81"/>
            <rFont val="ＭＳ Ｐゴシック"/>
            <family val="3"/>
            <charset val="128"/>
          </rPr>
          <t>1：有
2：無
99：未記入
事業所以外の施設は99を入力</t>
        </r>
      </text>
    </comment>
    <comment ref="CU1" authorId="1" shapeId="0" xr:uid="{00000000-0006-0000-0100-000063000000}">
      <text>
        <r>
          <rPr>
            <b/>
            <sz val="8"/>
            <color indexed="81"/>
            <rFont val="ＭＳ Ｐゴシック"/>
            <family val="3"/>
            <charset val="128"/>
          </rPr>
          <t>データ数値を入力
０：作成していない
どちらも記入がない場合はブランク</t>
        </r>
      </text>
    </comment>
    <comment ref="CV1" authorId="1" shapeId="0" xr:uid="{00000000-0006-0000-0100-000064000000}">
      <text>
        <r>
          <rPr>
            <sz val="9"/>
            <color indexed="81"/>
            <rFont val="ＭＳ Ｐゴシック"/>
            <family val="3"/>
            <charset val="128"/>
          </rPr>
          <t xml:space="preserve">1：チェック有
チェックがない場合は99を入力
</t>
        </r>
      </text>
    </comment>
    <comment ref="CW1" authorId="1" shapeId="0" xr:uid="{00000000-0006-0000-0100-000065000000}">
      <text>
        <r>
          <rPr>
            <sz val="9"/>
            <color indexed="81"/>
            <rFont val="ＭＳ Ｐゴシック"/>
            <family val="3"/>
            <charset val="128"/>
          </rPr>
          <t xml:space="preserve">1：チェック有
チェックがない場合は99を入力
</t>
        </r>
      </text>
    </comment>
    <comment ref="CX1" authorId="1" shapeId="0" xr:uid="{00000000-0006-0000-0100-000066000000}">
      <text>
        <r>
          <rPr>
            <sz val="9"/>
            <color indexed="81"/>
            <rFont val="ＭＳ Ｐゴシック"/>
            <family val="3"/>
            <charset val="128"/>
          </rPr>
          <t xml:space="preserve">1：チェック有
チェックがない場合は99を入力
</t>
        </r>
      </text>
    </comment>
    <comment ref="CY1" authorId="1" shapeId="0" xr:uid="{00000000-0006-0000-0100-000067000000}">
      <text>
        <r>
          <rPr>
            <sz val="9"/>
            <color indexed="81"/>
            <rFont val="ＭＳ Ｐゴシック"/>
            <family val="3"/>
            <charset val="128"/>
          </rPr>
          <t xml:space="preserve">1：チェック有
チェックがない場合は99を入力
</t>
        </r>
      </text>
    </comment>
    <comment ref="CZ1" authorId="1" shapeId="0" xr:uid="{00000000-0006-0000-0100-000068000000}">
      <text>
        <r>
          <rPr>
            <sz val="9"/>
            <color indexed="81"/>
            <rFont val="ＭＳ Ｐゴシック"/>
            <family val="3"/>
            <charset val="128"/>
          </rPr>
          <t xml:space="preserve">1：チェック有
チェックがない場合は99を入力
</t>
        </r>
      </text>
    </comment>
    <comment ref="DA1" authorId="1" shapeId="0" xr:uid="{00000000-0006-0000-0100-000069000000}">
      <text>
        <r>
          <rPr>
            <b/>
            <sz val="9"/>
            <color indexed="81"/>
            <rFont val="ＭＳ Ｐゴシック"/>
            <family val="3"/>
            <charset val="128"/>
          </rPr>
          <t>データ数値を入力
未記入は99を入力</t>
        </r>
      </text>
    </comment>
    <comment ref="DB1" authorId="1" shapeId="0" xr:uid="{00000000-0006-0000-0100-00006A000000}">
      <text>
        <r>
          <rPr>
            <b/>
            <sz val="9"/>
            <color indexed="81"/>
            <rFont val="ＭＳ Ｐゴシック"/>
            <family val="3"/>
            <charset val="128"/>
          </rPr>
          <t>データ数値を入力
未記入は99を入力</t>
        </r>
      </text>
    </comment>
    <comment ref="DC1" authorId="1" shapeId="0" xr:uid="{00000000-0006-0000-0100-00006B000000}">
      <text>
        <r>
          <rPr>
            <b/>
            <sz val="9"/>
            <color indexed="81"/>
            <rFont val="ＭＳ Ｐゴシック"/>
            <family val="3"/>
            <charset val="128"/>
          </rPr>
          <t>データ数値を入力
未記入は99</t>
        </r>
      </text>
    </comment>
    <comment ref="DD1" authorId="1" shapeId="0" xr:uid="{00000000-0006-0000-0100-00006C000000}">
      <text>
        <r>
          <rPr>
            <b/>
            <sz val="9"/>
            <color indexed="81"/>
            <rFont val="ＭＳ Ｐゴシック"/>
            <family val="3"/>
            <charset val="128"/>
          </rPr>
          <t>データ数値を入力
未記入は99</t>
        </r>
      </text>
    </comment>
    <comment ref="DE1" authorId="1" shapeId="0" xr:uid="{00000000-0006-0000-0100-00006D000000}">
      <text>
        <r>
          <rPr>
            <b/>
            <sz val="9"/>
            <color indexed="81"/>
            <rFont val="ＭＳ Ｐゴシック"/>
            <family val="3"/>
            <charset val="128"/>
          </rPr>
          <t>1：男
2：女
3：男女
99：未記入</t>
        </r>
      </text>
    </comment>
    <comment ref="DF1" authorId="1" shapeId="0" xr:uid="{00000000-0006-0000-0100-00006E000000}">
      <text>
        <r>
          <rPr>
            <b/>
            <sz val="9"/>
            <color indexed="81"/>
            <rFont val="ＭＳ Ｐゴシック"/>
            <family val="3"/>
            <charset val="128"/>
          </rPr>
          <t>データ数値を入力
範囲のあるデータは中間値を入力のこと
未記入はブランクを入力</t>
        </r>
      </text>
    </comment>
    <comment ref="DG1" authorId="1" shapeId="0" xr:uid="{00000000-0006-0000-0100-00006F000000}">
      <text>
        <r>
          <rPr>
            <b/>
            <sz val="9"/>
            <color indexed="81"/>
            <rFont val="ＭＳ Ｐゴシック"/>
            <family val="3"/>
            <charset val="128"/>
          </rPr>
          <t>データ数値を入力
範囲のあるデータは中間値を入力のこと
未記入はブランクを入力</t>
        </r>
      </text>
    </comment>
    <comment ref="DH1" authorId="1" shapeId="0" xr:uid="{00000000-0006-0000-0100-000070000000}">
      <text>
        <r>
          <rPr>
            <b/>
            <sz val="9"/>
            <color indexed="81"/>
            <rFont val="ＭＳ Ｐゴシック"/>
            <family val="3"/>
            <charset val="128"/>
          </rPr>
          <t>データ数値を入力
範囲のあるデータは中間値を入力のこと
未記入はブランクを入力</t>
        </r>
      </text>
    </comment>
    <comment ref="DI1" authorId="1" shapeId="0" xr:uid="{00000000-0006-0000-0100-000071000000}">
      <text>
        <r>
          <rPr>
            <b/>
            <sz val="9"/>
            <color indexed="81"/>
            <rFont val="ＭＳ Ｐゴシック"/>
            <family val="3"/>
            <charset val="128"/>
          </rPr>
          <t>データ数値を入力
範囲のあるデータは中間値を入力のこと
未記入はブランクを入力</t>
        </r>
      </text>
    </comment>
    <comment ref="DJ1" authorId="1" shapeId="0" xr:uid="{00000000-0006-0000-0100-000072000000}">
      <text>
        <r>
          <rPr>
            <b/>
            <sz val="9"/>
            <color indexed="81"/>
            <rFont val="ＭＳ Ｐゴシック"/>
            <family val="3"/>
            <charset val="128"/>
          </rPr>
          <t>データ数値を入力
範囲のあるデータは中間値を入力のこと
未記入はブランクを入力</t>
        </r>
      </text>
    </comment>
    <comment ref="DK1" authorId="1" shapeId="0" xr:uid="{00000000-0006-0000-0100-000073000000}">
      <text>
        <r>
          <rPr>
            <b/>
            <sz val="9"/>
            <color indexed="81"/>
            <rFont val="ＭＳ Ｐゴシック"/>
            <family val="3"/>
            <charset val="128"/>
          </rPr>
          <t>データ数値を入力
範囲のあるデータは中間値を入力のこと
未記入はブランクを入力</t>
        </r>
      </text>
    </comment>
    <comment ref="DL1" authorId="1" shapeId="0" xr:uid="{00000000-0006-0000-0100-000074000000}">
      <text>
        <r>
          <rPr>
            <b/>
            <sz val="9"/>
            <color indexed="81"/>
            <rFont val="ＭＳ Ｐゴシック"/>
            <family val="3"/>
            <charset val="128"/>
          </rPr>
          <t>データ数値を入力
範囲のあるデータは中間値を入力のこと
未記入はブランクを入力</t>
        </r>
      </text>
    </comment>
    <comment ref="DM1" authorId="1" shapeId="0" xr:uid="{00000000-0006-0000-0100-000075000000}">
      <text>
        <r>
          <rPr>
            <b/>
            <sz val="9"/>
            <color indexed="81"/>
            <rFont val="ＭＳ Ｐゴシック"/>
            <family val="3"/>
            <charset val="128"/>
          </rPr>
          <t>データ数値を入力
範囲のあるデータは中間値を入力のこと
未記入はブランクを入力</t>
        </r>
      </text>
    </comment>
    <comment ref="DN1" authorId="1" shapeId="0" xr:uid="{00000000-0006-0000-0100-000076000000}">
      <text>
        <r>
          <rPr>
            <b/>
            <sz val="9"/>
            <color indexed="81"/>
            <rFont val="ＭＳ Ｐゴシック"/>
            <family val="3"/>
            <charset val="128"/>
          </rPr>
          <t>データ数値を入力
範囲のあるデータは中間値を入力のこと
未記入はブランクを入力</t>
        </r>
      </text>
    </comment>
    <comment ref="DO1" authorId="1" shapeId="0" xr:uid="{00000000-0006-0000-0100-000077000000}">
      <text>
        <r>
          <rPr>
            <b/>
            <sz val="9"/>
            <color indexed="81"/>
            <rFont val="ＭＳ Ｐゴシック"/>
            <family val="3"/>
            <charset val="128"/>
          </rPr>
          <t>データ数値を入力
範囲のあるデータは中間値を入力のこと
未記入はブランクを入力</t>
        </r>
      </text>
    </comment>
    <comment ref="DP1" authorId="1" shapeId="0" xr:uid="{00000000-0006-0000-0100-000078000000}">
      <text>
        <r>
          <rPr>
            <b/>
            <sz val="9"/>
            <color indexed="81"/>
            <rFont val="ＭＳ Ｐゴシック"/>
            <family val="3"/>
            <charset val="128"/>
          </rPr>
          <t>データ数値を入力
範囲のあるデータは中間値を入力のこと
未記入はブランクを入力</t>
        </r>
      </text>
    </comment>
    <comment ref="DQ1" authorId="1" shapeId="0" xr:uid="{00000000-0006-0000-0100-000079000000}">
      <text>
        <r>
          <rPr>
            <b/>
            <sz val="9"/>
            <color indexed="81"/>
            <rFont val="ＭＳ Ｐゴシック"/>
            <family val="3"/>
            <charset val="128"/>
          </rPr>
          <t>データ数値を入力
範囲のあるデータは中間値を入力のこと
未記入はブランクを入力</t>
        </r>
      </text>
    </comment>
    <comment ref="DR1" authorId="1" shapeId="0" xr:uid="{00000000-0006-0000-0100-00007A000000}">
      <text>
        <r>
          <rPr>
            <b/>
            <sz val="9"/>
            <color indexed="81"/>
            <rFont val="ＭＳ Ｐゴシック"/>
            <family val="3"/>
            <charset val="128"/>
          </rPr>
          <t>データ数値を入力
範囲のあるデータは中間値を入力のこと
未記入はブランクを入力</t>
        </r>
      </text>
    </comment>
    <comment ref="DS1" authorId="1" shapeId="0" xr:uid="{00000000-0006-0000-0100-00007B000000}">
      <text>
        <r>
          <rPr>
            <b/>
            <sz val="9"/>
            <color indexed="81"/>
            <rFont val="ＭＳ Ｐゴシック"/>
            <family val="3"/>
            <charset val="128"/>
          </rPr>
          <t>データ数値を入力
範囲のあるデータは中間値を入力のこと
未記入はブランクを入力</t>
        </r>
      </text>
    </comment>
    <comment ref="DT1" authorId="1" shapeId="0" xr:uid="{00000000-0006-0000-0100-00007C000000}">
      <text>
        <r>
          <rPr>
            <b/>
            <sz val="9"/>
            <color indexed="81"/>
            <rFont val="ＭＳ Ｐゴシック"/>
            <family val="3"/>
            <charset val="128"/>
          </rPr>
          <t>データ数値を入力
範囲のあるデータは中間値を入力のこと
未記入はブランクを入力</t>
        </r>
      </text>
    </comment>
    <comment ref="DU1" authorId="1" shapeId="0" xr:uid="{00000000-0006-0000-0100-00007D000000}">
      <text>
        <r>
          <rPr>
            <b/>
            <sz val="9"/>
            <color indexed="81"/>
            <rFont val="ＭＳ Ｐゴシック"/>
            <family val="3"/>
            <charset val="128"/>
          </rPr>
          <t>データ数値を入力
範囲のあるデータは中間値を入力のこと
未記入はブランクを入力</t>
        </r>
      </text>
    </comment>
    <comment ref="DV1" authorId="1" shapeId="0" xr:uid="{00000000-0006-0000-0100-00007E000000}">
      <text>
        <r>
          <rPr>
            <b/>
            <sz val="9"/>
            <color indexed="81"/>
            <rFont val="ＭＳ Ｐゴシック"/>
            <family val="3"/>
            <charset val="128"/>
          </rPr>
          <t>データ数値を入力
範囲のあるデータは中間値を入力のこと
未記入はブランクを入力</t>
        </r>
      </text>
    </comment>
    <comment ref="DW1" authorId="1" shapeId="0" xr:uid="{00000000-0006-0000-0100-00007F000000}">
      <text>
        <r>
          <rPr>
            <b/>
            <sz val="9"/>
            <color indexed="81"/>
            <rFont val="ＭＳ Ｐゴシック"/>
            <family val="3"/>
            <charset val="128"/>
          </rPr>
          <t>データ数値を入力
範囲のあるデータは中間値を入力のこと
未記入はブランクを入力</t>
        </r>
      </text>
    </comment>
    <comment ref="DX1" authorId="1" shapeId="0" xr:uid="{00000000-0006-0000-0100-000080000000}">
      <text>
        <r>
          <rPr>
            <b/>
            <sz val="9"/>
            <color indexed="81"/>
            <rFont val="ＭＳ Ｐゴシック"/>
            <family val="3"/>
            <charset val="128"/>
          </rPr>
          <t>データ数値を入力
範囲のあるデータは中間値を入力のこと
未記入はブランクを入力</t>
        </r>
      </text>
    </comment>
    <comment ref="DY1" authorId="1" shapeId="0" xr:uid="{00000000-0006-0000-0100-000081000000}">
      <text>
        <r>
          <rPr>
            <b/>
            <sz val="9"/>
            <color indexed="81"/>
            <rFont val="ＭＳ Ｐゴシック"/>
            <family val="3"/>
            <charset val="128"/>
          </rPr>
          <t>データ数値を入力
範囲のあるデータは中間値を入力のこと
未記入はブランクを入力</t>
        </r>
      </text>
    </comment>
    <comment ref="DZ1" authorId="1" shapeId="0" xr:uid="{00000000-0006-0000-0100-000082000000}">
      <text>
        <r>
          <rPr>
            <b/>
            <sz val="9"/>
            <color indexed="81"/>
            <rFont val="ＭＳ Ｐゴシック"/>
            <family val="3"/>
            <charset val="128"/>
          </rPr>
          <t>データ数値を入力
範囲のあるデータは中間値を入力のこと
未記入はブランクを入力</t>
        </r>
      </text>
    </comment>
    <comment ref="EA1" authorId="1" shapeId="0" xr:uid="{00000000-0006-0000-0100-000083000000}">
      <text>
        <r>
          <rPr>
            <b/>
            <sz val="9"/>
            <color indexed="81"/>
            <rFont val="ＭＳ Ｐゴシック"/>
            <family val="3"/>
            <charset val="128"/>
          </rPr>
          <t>データ数値を入力
範囲のあるデータは中間値を入力のこと
未記入はブランクを入力</t>
        </r>
      </text>
    </comment>
    <comment ref="EB1" authorId="1" shapeId="0" xr:uid="{00000000-0006-0000-0100-000084000000}">
      <text>
        <r>
          <rPr>
            <b/>
            <sz val="9"/>
            <color indexed="81"/>
            <rFont val="ＭＳ Ｐゴシック"/>
            <family val="3"/>
            <charset val="128"/>
          </rPr>
          <t>データ数値を入力
範囲のあるデータは中間値を入力のこと
未記入はブランクを入力</t>
        </r>
      </text>
    </comment>
    <comment ref="EC1" authorId="1" shapeId="0" xr:uid="{00000000-0006-0000-0100-000085000000}">
      <text>
        <r>
          <rPr>
            <b/>
            <sz val="9"/>
            <color indexed="81"/>
            <rFont val="ＭＳ Ｐゴシック"/>
            <family val="3"/>
            <charset val="128"/>
          </rPr>
          <t>データ数値を入力
範囲のあるデータは中間値を入力のこと
未記入はブランクを入力</t>
        </r>
      </text>
    </comment>
    <comment ref="ED1" authorId="1" shapeId="0" xr:uid="{00000000-0006-0000-0100-000086000000}">
      <text>
        <r>
          <rPr>
            <b/>
            <sz val="9"/>
            <color indexed="81"/>
            <rFont val="ＭＳ Ｐゴシック"/>
            <family val="3"/>
            <charset val="128"/>
          </rPr>
          <t>データ数値を入力
範囲のあるデータは中間値を入力のこと
未記入はブランクを入力</t>
        </r>
      </text>
    </comment>
    <comment ref="EE1" authorId="1" shapeId="0" xr:uid="{00000000-0006-0000-0100-000087000000}">
      <text>
        <r>
          <rPr>
            <b/>
            <sz val="9"/>
            <color indexed="81"/>
            <rFont val="ＭＳ Ｐゴシック"/>
            <family val="3"/>
            <charset val="128"/>
          </rPr>
          <t>データ数値を入力
範囲のあるデータは中間値を入力のこと
未記入はブランクを入力</t>
        </r>
      </text>
    </comment>
    <comment ref="EF1" authorId="1" shapeId="0" xr:uid="{00000000-0006-0000-0100-000088000000}">
      <text>
        <r>
          <rPr>
            <b/>
            <sz val="9"/>
            <color indexed="81"/>
            <rFont val="ＭＳ Ｐゴシック"/>
            <family val="3"/>
            <charset val="128"/>
          </rPr>
          <t>データ数値を入力
範囲のあるデータは中間値を入力のこと
未記入はブランクを入力</t>
        </r>
      </text>
    </comment>
    <comment ref="EG1" authorId="1" shapeId="0" xr:uid="{00000000-0006-0000-0100-000089000000}">
      <text>
        <r>
          <rPr>
            <b/>
            <sz val="9"/>
            <color indexed="81"/>
            <rFont val="ＭＳ Ｐゴシック"/>
            <family val="3"/>
            <charset val="128"/>
          </rPr>
          <t>データ数値を入力
範囲のあるデータは中間値を入力のこと
未記入はブランクを入力</t>
        </r>
      </text>
    </comment>
    <comment ref="EH1" authorId="1" shapeId="0" xr:uid="{00000000-0006-0000-0100-00008A000000}">
      <text>
        <r>
          <rPr>
            <b/>
            <sz val="9"/>
            <color indexed="81"/>
            <rFont val="ＭＳ Ｐゴシック"/>
            <family val="3"/>
            <charset val="128"/>
          </rPr>
          <t>1：実施している毎月
2；実施している報告月のみ
3：実施していない
99：未記入</t>
        </r>
      </text>
    </comment>
    <comment ref="EI1" authorId="1" shapeId="0" xr:uid="{00000000-0006-0000-0100-00008B000000}">
      <text>
        <r>
          <rPr>
            <b/>
            <sz val="9"/>
            <color indexed="81"/>
            <rFont val="ＭＳ Ｐゴシック"/>
            <family val="3"/>
            <charset val="128"/>
          </rPr>
          <t>１：チェック有
99：該当なし</t>
        </r>
      </text>
    </comment>
    <comment ref="EJ1" authorId="1" shapeId="0" xr:uid="{00000000-0006-0000-0100-00008C000000}">
      <text>
        <r>
          <rPr>
            <b/>
            <sz val="9"/>
            <color indexed="81"/>
            <rFont val="ＭＳ Ｐゴシック"/>
            <family val="3"/>
            <charset val="128"/>
          </rPr>
          <t>１：チェック有
99：該当なし</t>
        </r>
      </text>
    </comment>
    <comment ref="EK1" authorId="1" shapeId="0" xr:uid="{00000000-0006-0000-0100-00008D000000}">
      <text>
        <r>
          <rPr>
            <b/>
            <sz val="9"/>
            <color indexed="81"/>
            <rFont val="ＭＳ Ｐゴシック"/>
            <family val="3"/>
            <charset val="128"/>
          </rPr>
          <t>１：チェック有
99：該当なし</t>
        </r>
      </text>
    </comment>
    <comment ref="EL1" authorId="1" shapeId="0" xr:uid="{00000000-0006-0000-0100-00008E000000}">
      <text>
        <r>
          <rPr>
            <b/>
            <sz val="9"/>
            <color indexed="81"/>
            <rFont val="ＭＳ Ｐゴシック"/>
            <family val="3"/>
            <charset val="128"/>
          </rPr>
          <t>１：チェック有
99：該当なし</t>
        </r>
      </text>
    </comment>
    <comment ref="EM1" authorId="1" shapeId="0" xr:uid="{00000000-0006-0000-0100-00008F000000}">
      <text>
        <r>
          <rPr>
            <b/>
            <sz val="9"/>
            <color indexed="81"/>
            <rFont val="ＭＳ Ｐゴシック"/>
            <family val="3"/>
            <charset val="128"/>
          </rPr>
          <t>１：チェック有
99：該当なし</t>
        </r>
      </text>
    </comment>
    <comment ref="EN1" authorId="1" shapeId="0" xr:uid="{00000000-0006-0000-0100-000090000000}">
      <text>
        <r>
          <rPr>
            <b/>
            <sz val="9"/>
            <color indexed="81"/>
            <rFont val="ＭＳ Ｐゴシック"/>
            <family val="3"/>
            <charset val="128"/>
          </rPr>
          <t>１：チェック有
99：該当なし</t>
        </r>
      </text>
    </comment>
    <comment ref="EO1" authorId="1" shapeId="0" xr:uid="{00000000-0006-0000-0100-000091000000}">
      <text>
        <r>
          <rPr>
            <b/>
            <sz val="9"/>
            <color indexed="81"/>
            <rFont val="ＭＳ Ｐゴシック"/>
            <family val="3"/>
            <charset val="128"/>
          </rPr>
          <t>１：チェック有
99：該当なし</t>
        </r>
      </text>
    </comment>
    <comment ref="EP1" authorId="1" shapeId="0" xr:uid="{00000000-0006-0000-0100-000092000000}">
      <text>
        <r>
          <rPr>
            <b/>
            <sz val="9"/>
            <color indexed="81"/>
            <rFont val="ＭＳ Ｐゴシック"/>
            <family val="3"/>
            <charset val="128"/>
          </rPr>
          <t>１：チェック有
99：該当なし</t>
        </r>
      </text>
    </comment>
    <comment ref="EQ1" authorId="1" shapeId="0" xr:uid="{00000000-0006-0000-0100-000093000000}">
      <text>
        <r>
          <rPr>
            <b/>
            <sz val="9"/>
            <color indexed="81"/>
            <rFont val="ＭＳ Ｐゴシック"/>
            <family val="3"/>
            <charset val="128"/>
          </rPr>
          <t>１：チェック有
99：該当なし</t>
        </r>
      </text>
    </comment>
    <comment ref="ER1" authorId="1" shapeId="0" xr:uid="{00000000-0006-0000-0100-000094000000}">
      <text>
        <r>
          <rPr>
            <b/>
            <sz val="9"/>
            <color indexed="81"/>
            <rFont val="ＭＳ Ｐゴシック"/>
            <family val="3"/>
            <charset val="128"/>
          </rPr>
          <t>１：チェック有
99：該当なし</t>
        </r>
      </text>
    </comment>
    <comment ref="ES1" authorId="1" shapeId="0" xr:uid="{00000000-0006-0000-0100-000095000000}">
      <text>
        <r>
          <rPr>
            <b/>
            <sz val="9"/>
            <color indexed="81"/>
            <rFont val="ＭＳ Ｐゴシック"/>
            <family val="3"/>
            <charset val="128"/>
          </rPr>
          <t>その他の内容を入力</t>
        </r>
      </text>
    </comment>
    <comment ref="ET1" authorId="1" shapeId="0" xr:uid="{00000000-0006-0000-0100-000096000000}">
      <text>
        <r>
          <rPr>
            <b/>
            <sz val="9"/>
            <color indexed="81"/>
            <rFont val="ＭＳ Ｐゴシック"/>
            <family val="3"/>
            <charset val="128"/>
          </rPr>
          <t>内容を入力</t>
        </r>
      </text>
    </comment>
    <comment ref="EU1" authorId="1" shapeId="0" xr:uid="{00000000-0006-0000-0100-000097000000}">
      <text>
        <r>
          <rPr>
            <b/>
            <sz val="9"/>
            <color indexed="81"/>
            <rFont val="ＭＳ Ｐゴシック"/>
            <family val="3"/>
            <charset val="128"/>
          </rPr>
          <t>データ数値を入力
該当なしはブランク</t>
        </r>
      </text>
    </comment>
    <comment ref="EV1" authorId="1" shapeId="0" xr:uid="{00000000-0006-0000-0100-000098000000}">
      <text>
        <r>
          <rPr>
            <b/>
            <sz val="9"/>
            <color indexed="81"/>
            <rFont val="ＭＳ Ｐゴシック"/>
            <family val="3"/>
            <charset val="128"/>
          </rPr>
          <t>内容を入力</t>
        </r>
      </text>
    </comment>
    <comment ref="EW1" authorId="1" shapeId="0" xr:uid="{00000000-0006-0000-0100-000099000000}">
      <text>
        <r>
          <rPr>
            <b/>
            <sz val="9"/>
            <color indexed="81"/>
            <rFont val="ＭＳ Ｐゴシック"/>
            <family val="3"/>
            <charset val="128"/>
          </rPr>
          <t>データ数値を入力
該当なしはブランク</t>
        </r>
      </text>
    </comment>
    <comment ref="EX1" authorId="1" shapeId="0" xr:uid="{00000000-0006-0000-0100-00009A000000}">
      <text>
        <r>
          <rPr>
            <b/>
            <sz val="9"/>
            <color indexed="81"/>
            <rFont val="ＭＳ Ｐゴシック"/>
            <family val="3"/>
            <charset val="128"/>
          </rPr>
          <t>内容を入力</t>
        </r>
      </text>
    </comment>
    <comment ref="EY1" authorId="1" shapeId="0" xr:uid="{00000000-0006-0000-0100-00009B000000}">
      <text>
        <r>
          <rPr>
            <b/>
            <sz val="9"/>
            <color indexed="81"/>
            <rFont val="ＭＳ Ｐゴシック"/>
            <family val="3"/>
            <charset val="128"/>
          </rPr>
          <t>データ数値を入力
該当なしはブランク</t>
        </r>
      </text>
    </comment>
    <comment ref="EZ1" authorId="1" shapeId="0" xr:uid="{00000000-0006-0000-0100-00009C000000}">
      <text>
        <r>
          <rPr>
            <b/>
            <sz val="9"/>
            <color indexed="81"/>
            <rFont val="ＭＳ Ｐゴシック"/>
            <family val="3"/>
            <charset val="128"/>
          </rPr>
          <t>内容を入力</t>
        </r>
      </text>
    </comment>
    <comment ref="FA1" authorId="1" shapeId="0" xr:uid="{00000000-0006-0000-0100-00009D000000}">
      <text>
        <r>
          <rPr>
            <b/>
            <sz val="9"/>
            <color indexed="81"/>
            <rFont val="ＭＳ Ｐゴシック"/>
            <family val="3"/>
            <charset val="128"/>
          </rPr>
          <t>データ数値を入力
該当なしはブランク</t>
        </r>
      </text>
    </comment>
    <comment ref="FB1" authorId="1" shapeId="0" xr:uid="{00000000-0006-0000-0100-00009E000000}">
      <text>
        <r>
          <rPr>
            <b/>
            <sz val="9"/>
            <color indexed="81"/>
            <rFont val="ＭＳ Ｐゴシック"/>
            <family val="3"/>
            <charset val="128"/>
          </rPr>
          <t>データ数値を入力
該当なしはブランク</t>
        </r>
      </text>
    </comment>
    <comment ref="FC1" authorId="1" shapeId="0" xr:uid="{00000000-0006-0000-0100-00009F000000}">
      <text>
        <r>
          <rPr>
            <b/>
            <sz val="9"/>
            <color indexed="81"/>
            <rFont val="ＭＳ Ｐゴシック"/>
            <family val="3"/>
            <charset val="128"/>
          </rPr>
          <t>内容を入力</t>
        </r>
      </text>
    </comment>
    <comment ref="FD1" authorId="1" shapeId="0" xr:uid="{00000000-0006-0000-0100-0000A0000000}">
      <text>
        <r>
          <rPr>
            <b/>
            <sz val="9"/>
            <color indexed="81"/>
            <rFont val="ＭＳ Ｐゴシック"/>
            <family val="3"/>
            <charset val="128"/>
          </rPr>
          <t>データ数値を入力
該当なしはブランク</t>
        </r>
      </text>
    </comment>
    <comment ref="FE1" authorId="1" shapeId="0" xr:uid="{00000000-0006-0000-0100-0000A1000000}">
      <text>
        <r>
          <rPr>
            <b/>
            <sz val="9"/>
            <color indexed="81"/>
            <rFont val="ＭＳ Ｐゴシック"/>
            <family val="3"/>
            <charset val="128"/>
          </rPr>
          <t>データ数値を入力
該当なしはブランク</t>
        </r>
      </text>
    </comment>
    <comment ref="FF1" authorId="1" shapeId="0" xr:uid="{00000000-0006-0000-0100-0000A2000000}">
      <text>
        <r>
          <rPr>
            <b/>
            <sz val="9"/>
            <color indexed="81"/>
            <rFont val="ＭＳ Ｐゴシック"/>
            <family val="3"/>
            <charset val="128"/>
          </rPr>
          <t>内容を入力</t>
        </r>
      </text>
    </comment>
    <comment ref="FG1" authorId="1" shapeId="0" xr:uid="{00000000-0006-0000-0100-0000A3000000}">
      <text>
        <r>
          <rPr>
            <b/>
            <sz val="9"/>
            <color indexed="81"/>
            <rFont val="ＭＳ Ｐゴシック"/>
            <family val="3"/>
            <charset val="128"/>
          </rPr>
          <t>データ数値を入力
該当なしはブランク</t>
        </r>
      </text>
    </comment>
    <comment ref="FH1" authorId="1" shapeId="0" xr:uid="{00000000-0006-0000-0100-0000A4000000}">
      <text>
        <r>
          <rPr>
            <b/>
            <sz val="9"/>
            <color indexed="81"/>
            <rFont val="ＭＳ Ｐゴシック"/>
            <family val="3"/>
            <charset val="128"/>
          </rPr>
          <t>データ数値を入力
該当なしはブランク</t>
        </r>
      </text>
    </comment>
    <comment ref="FI1" authorId="1" shapeId="0" xr:uid="{00000000-0006-0000-0100-0000A5000000}">
      <text>
        <r>
          <rPr>
            <b/>
            <sz val="9"/>
            <color indexed="81"/>
            <rFont val="ＭＳ Ｐゴシック"/>
            <family val="3"/>
            <charset val="128"/>
          </rPr>
          <t>1：有
２：無
99：未記入</t>
        </r>
      </text>
    </comment>
    <comment ref="FJ1" authorId="1" shapeId="0" xr:uid="{00000000-0006-0000-0100-0000A6000000}">
      <text>
        <r>
          <rPr>
            <sz val="9"/>
            <color indexed="81"/>
            <rFont val="ＭＳ Ｐゴシック"/>
            <family val="3"/>
            <charset val="128"/>
          </rPr>
          <t xml:space="preserve">内容を入力
</t>
        </r>
      </text>
    </comment>
    <comment ref="FK1" authorId="1" shapeId="0" xr:uid="{00000000-0006-0000-0100-0000A7000000}">
      <text>
        <r>
          <rPr>
            <sz val="9"/>
            <color indexed="81"/>
            <rFont val="ＭＳ Ｐゴシック"/>
            <family val="3"/>
            <charset val="128"/>
          </rPr>
          <t xml:space="preserve">内容を入力
</t>
        </r>
      </text>
    </comment>
    <comment ref="FL1" authorId="1" shapeId="0" xr:uid="{00000000-0006-0000-0100-0000A8000000}">
      <text>
        <r>
          <rPr>
            <sz val="9"/>
            <color indexed="81"/>
            <rFont val="ＭＳ Ｐゴシック"/>
            <family val="3"/>
            <charset val="128"/>
          </rPr>
          <t xml:space="preserve">内容を入力
</t>
        </r>
      </text>
    </comment>
    <comment ref="FM1" authorId="1" shapeId="0" xr:uid="{00000000-0006-0000-0100-0000A9000000}">
      <text>
        <r>
          <rPr>
            <b/>
            <sz val="9"/>
            <color indexed="81"/>
            <rFont val="ＭＳ Ｐゴシック"/>
            <family val="3"/>
            <charset val="128"/>
          </rPr>
          <t>1：１食
2：１日
99：未記入</t>
        </r>
      </text>
    </comment>
    <comment ref="FN1" authorId="1" shapeId="0" xr:uid="{00000000-0006-0000-0100-0000AA000000}">
      <text>
        <r>
          <rPr>
            <b/>
            <sz val="9"/>
            <color indexed="81"/>
            <rFont val="ＭＳ Ｐゴシック"/>
            <family val="3"/>
            <charset val="128"/>
          </rPr>
          <t>データ数値を入力
該当なしはブランク</t>
        </r>
      </text>
    </comment>
    <comment ref="FO1" authorId="1" shapeId="0" xr:uid="{00000000-0006-0000-0100-0000AB000000}">
      <text>
        <r>
          <rPr>
            <b/>
            <sz val="9"/>
            <color indexed="81"/>
            <rFont val="ＭＳ Ｐゴシック"/>
            <family val="3"/>
            <charset val="128"/>
          </rPr>
          <t>データ数値を入力
該当なしはブランク</t>
        </r>
      </text>
    </comment>
    <comment ref="FP1" authorId="1" shapeId="0" xr:uid="{00000000-0006-0000-0100-0000AC000000}">
      <text>
        <r>
          <rPr>
            <b/>
            <sz val="9"/>
            <color indexed="81"/>
            <rFont val="ＭＳ Ｐゴシック"/>
            <family val="3"/>
            <charset val="128"/>
          </rPr>
          <t>1：１食
2：１日
99：未記入</t>
        </r>
      </text>
    </comment>
    <comment ref="FQ1" authorId="1" shapeId="0" xr:uid="{00000000-0006-0000-0100-0000AD000000}">
      <text>
        <r>
          <rPr>
            <b/>
            <sz val="9"/>
            <color indexed="81"/>
            <rFont val="ＭＳ Ｐゴシック"/>
            <family val="3"/>
            <charset val="128"/>
          </rPr>
          <t>データ数値を入力
該当なしはブランク</t>
        </r>
      </text>
    </comment>
    <comment ref="FR1" authorId="1" shapeId="0" xr:uid="{00000000-0006-0000-0100-0000AE000000}">
      <text>
        <r>
          <rPr>
            <b/>
            <sz val="9"/>
            <color indexed="81"/>
            <rFont val="ＭＳ Ｐゴシック"/>
            <family val="3"/>
            <charset val="128"/>
          </rPr>
          <t>データ数値を入力
該当なしはブランク</t>
        </r>
      </text>
    </comment>
    <comment ref="FS1" authorId="1" shapeId="0" xr:uid="{00000000-0006-0000-0100-0000AF000000}">
      <text>
        <r>
          <rPr>
            <b/>
            <sz val="9"/>
            <color indexed="81"/>
            <rFont val="ＭＳ Ｐゴシック"/>
            <family val="3"/>
            <charset val="128"/>
          </rPr>
          <t>1：有
2：無
必ずどちらかを入力のこと</t>
        </r>
      </text>
    </comment>
    <comment ref="FT1" authorId="1" shapeId="0" xr:uid="{00000000-0006-0000-0100-0000B0000000}">
      <text>
        <r>
          <rPr>
            <b/>
            <sz val="9"/>
            <color indexed="81"/>
            <rFont val="ＭＳ Ｐゴシック"/>
            <family val="3"/>
            <charset val="128"/>
          </rPr>
          <t>1：チェック有
99：該当なし</t>
        </r>
      </text>
    </comment>
    <comment ref="FU1" authorId="1" shapeId="0" xr:uid="{00000000-0006-0000-0100-0000B1000000}">
      <text>
        <r>
          <rPr>
            <b/>
            <sz val="9"/>
            <color indexed="81"/>
            <rFont val="ＭＳ Ｐゴシック"/>
            <family val="3"/>
            <charset val="128"/>
          </rPr>
          <t>1：チェック有
99：該当なし</t>
        </r>
      </text>
    </comment>
    <comment ref="FV1" authorId="1" shapeId="0" xr:uid="{00000000-0006-0000-0100-0000B2000000}">
      <text>
        <r>
          <rPr>
            <b/>
            <sz val="9"/>
            <color indexed="81"/>
            <rFont val="ＭＳ Ｐゴシック"/>
            <family val="3"/>
            <charset val="128"/>
          </rPr>
          <t>1：チェック有
99：該当なし</t>
        </r>
      </text>
    </comment>
    <comment ref="FW1" authorId="1" shapeId="0" xr:uid="{00000000-0006-0000-0100-0000B3000000}">
      <text>
        <r>
          <rPr>
            <b/>
            <sz val="9"/>
            <color indexed="81"/>
            <rFont val="ＭＳ Ｐゴシック"/>
            <family val="3"/>
            <charset val="128"/>
          </rPr>
          <t>1：チェック有
99：該当なし</t>
        </r>
      </text>
    </comment>
    <comment ref="FX1" authorId="1" shapeId="0" xr:uid="{00000000-0006-0000-0100-0000B4000000}">
      <text>
        <r>
          <rPr>
            <b/>
            <sz val="9"/>
            <color indexed="81"/>
            <rFont val="ＭＳ Ｐゴシック"/>
            <family val="3"/>
            <charset val="128"/>
          </rPr>
          <t>1：チェック有
99：該当なし</t>
        </r>
      </text>
    </comment>
    <comment ref="FY1" authorId="1" shapeId="0" xr:uid="{00000000-0006-0000-0100-0000B5000000}">
      <text>
        <r>
          <rPr>
            <b/>
            <sz val="9"/>
            <color indexed="81"/>
            <rFont val="ＭＳ Ｐゴシック"/>
            <family val="3"/>
            <charset val="128"/>
          </rPr>
          <t>1：チェック有
99：該当なし</t>
        </r>
      </text>
    </comment>
    <comment ref="FZ1" authorId="1" shapeId="0" xr:uid="{00000000-0006-0000-0100-0000B6000000}">
      <text>
        <r>
          <rPr>
            <b/>
            <sz val="9"/>
            <color indexed="81"/>
            <rFont val="ＭＳ Ｐゴシック"/>
            <family val="3"/>
            <charset val="128"/>
          </rPr>
          <t>1：チェック有
99：該当なし</t>
        </r>
      </text>
    </comment>
    <comment ref="GA1" authorId="1" shapeId="0" xr:uid="{00000000-0006-0000-0100-0000B7000000}">
      <text>
        <r>
          <rPr>
            <b/>
            <sz val="9"/>
            <color indexed="81"/>
            <rFont val="ＭＳ Ｐゴシック"/>
            <family val="3"/>
            <charset val="128"/>
          </rPr>
          <t>記載された内容を入力</t>
        </r>
      </text>
    </comment>
    <comment ref="GB1" authorId="1" shapeId="0" xr:uid="{00000000-0006-0000-0100-0000B8000000}">
      <text>
        <r>
          <rPr>
            <b/>
            <sz val="9"/>
            <color indexed="81"/>
            <rFont val="ＭＳ Ｐゴシック"/>
            <family val="3"/>
            <charset val="128"/>
          </rPr>
          <t>1：有
2：無
99：未記入</t>
        </r>
      </text>
    </comment>
    <comment ref="GC1" authorId="1" shapeId="0" xr:uid="{00000000-0006-0000-0100-0000B9000000}">
      <text>
        <r>
          <rPr>
            <b/>
            <sz val="9"/>
            <color indexed="81"/>
            <rFont val="ＭＳ Ｐゴシック"/>
            <family val="3"/>
            <charset val="128"/>
          </rPr>
          <t xml:space="preserve">1：管理栄養士
2：栄養士
3：調理師
4：その他
99：未記入
</t>
        </r>
      </text>
    </comment>
    <comment ref="GD1" authorId="1" shapeId="0" xr:uid="{00000000-0006-0000-0100-0000BA000000}">
      <text>
        <r>
          <rPr>
            <b/>
            <sz val="9"/>
            <color indexed="81"/>
            <rFont val="ＭＳ Ｐゴシック"/>
            <family val="3"/>
            <charset val="128"/>
          </rPr>
          <t>1：特定給食施設
2：その他の施設
未記入の場合は確認して必ず１か２を入力のこと</t>
        </r>
      </text>
    </comment>
  </commentList>
</comments>
</file>

<file path=xl/sharedStrings.xml><?xml version="1.0" encoding="utf-8"?>
<sst xmlns="http://schemas.openxmlformats.org/spreadsheetml/2006/main" count="613" uniqueCount="500">
  <si>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</si>
  <si>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</si>
  <si>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</si>
  <si>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</si>
  <si>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</si>
  <si>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</si>
  <si>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</si>
  <si>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</si>
  <si>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</si>
  <si>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常勤</t>
  </si>
  <si>
    <t>非常勤</t>
  </si>
  <si>
    <t>朝　食</t>
    <phoneticPr fontId="1"/>
  </si>
  <si>
    <t>管理栄養士</t>
  </si>
  <si>
    <t>昼　食</t>
    <phoneticPr fontId="1"/>
  </si>
  <si>
    <t>栄　養　士</t>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</si>
  <si>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</si>
  <si>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</si>
  <si>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</si>
  <si>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</si>
  <si>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</si>
  <si>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</si>
  <si>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</si>
  <si>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</si>
  <si>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</si>
  <si>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</si>
  <si>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</si>
  <si>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</si>
  <si>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</si>
  <si>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</si>
  <si>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</si>
  <si>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</si>
  <si>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</si>
  <si>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</si>
  <si>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</si>
  <si>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</si>
  <si>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</si>
  <si>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</si>
  <si>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</si>
  <si>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</si>
  <si>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</si>
  <si>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</si>
  <si>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</si>
  <si>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（RAE当量）</t>
    <phoneticPr fontId="1"/>
  </si>
  <si>
    <t>食</t>
    <rPh sb="0" eb="1">
      <t>ショク</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</si>
  <si>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</si>
  <si>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</si>
  <si>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</si>
  <si>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</si>
  <si>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</si>
  <si>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</si>
  <si>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</si>
  <si>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</si>
  <si>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</si>
  <si>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</si>
  <si>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 xml:space="preserve"> １ 食事の摂取量の把握</t>
    <rPh sb="3" eb="5">
      <t>ショクジ</t>
    </rPh>
    <rPh sb="6" eb="8">
      <t>セッシュ</t>
    </rPh>
    <rPh sb="8" eb="9">
      <t>リョウ</t>
    </rPh>
    <rPh sb="10" eb="12">
      <t>ハアク</t>
    </rPh>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</si>
  <si>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</si>
  <si>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</si>
  <si>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</si>
  <si>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</si>
  <si>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</si>
  <si>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</si>
  <si>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</si>
  <si>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</si>
  <si>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</si>
  <si>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</si>
  <si>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</si>
  <si>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</si>
  <si>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</si>
  <si>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</si>
  <si>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</si>
  <si>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</si>
  <si>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</si>
  <si>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</si>
  <si>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</si>
  <si>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</si>
  <si>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</si>
  <si>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</si>
  <si>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</si>
  <si>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</si>
  <si>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</si>
  <si>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</si>
  <si>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</si>
  <si>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</si>
  <si>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</si>
  <si>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</si>
  <si>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</si>
  <si>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保健所
記入欄</t>
    <phoneticPr fontId="1"/>
  </si>
  <si>
    <t>（Ⅵ－４の食事について記入）</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</si>
  <si>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</si>
  <si>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</si>
  <si>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</si>
  <si>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</si>
  <si>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</si>
  <si>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栄養管理報告書（給食施設）</t>
    <rPh sb="9" eb="11">
      <t>キュウショク</t>
    </rPh>
    <rPh sb="11" eb="13">
      <t>シセツ</t>
    </rPh>
    <phoneticPr fontId="1"/>
  </si>
  <si>
    <t>カフェテリア食</t>
    <rPh sb="6" eb="7">
      <t>ショク</t>
    </rPh>
    <phoneticPr fontId="1"/>
  </si>
  <si>
    <t>その他</t>
    <rPh sb="2" eb="3">
      <t>タ</t>
    </rPh>
    <phoneticPr fontId="1"/>
  </si>
  <si>
    <t>食</t>
    <rPh sb="0" eb="1">
      <t>ショク</t>
    </rPh>
    <phoneticPr fontId="1"/>
  </si>
  <si>
    <t>食</t>
    <phoneticPr fontId="1"/>
  </si>
  <si>
    <t>(材･売)</t>
    <rPh sb="1" eb="2">
      <t>ザイ</t>
    </rPh>
    <rPh sb="3" eb="4">
      <t>ウ</t>
    </rPh>
    <phoneticPr fontId="1"/>
  </si>
  <si>
    <t>円</t>
    <rPh sb="0" eb="1">
      <t>エン</t>
    </rPh>
    <phoneticPr fontId="1"/>
  </si>
  <si>
    <t>喫食率</t>
    <rPh sb="0" eb="2">
      <t>キッショク</t>
    </rPh>
    <rPh sb="2" eb="3">
      <t>リツ</t>
    </rPh>
    <phoneticPr fontId="1"/>
  </si>
  <si>
    <t>％</t>
    <phoneticPr fontId="1"/>
  </si>
  <si>
    <t xml:space="preserve"> ８　疾病状況の把握（健診結果）</t>
    <rPh sb="3" eb="5">
      <t>シッペイ</t>
    </rPh>
    <rPh sb="5" eb="7">
      <t>ジョウキョウ</t>
    </rPh>
    <rPh sb="8" eb="10">
      <t>ハアク</t>
    </rPh>
    <rPh sb="11" eb="13">
      <t>ケンシン</t>
    </rPh>
    <rPh sb="13" eb="15">
      <t>ケッカ</t>
    </rPh>
    <phoneticPr fontId="1"/>
  </si>
  <si>
    <t xml:space="preserve"> ９　生活習慣の把握</t>
    <rPh sb="3" eb="5">
      <t>セイカツ</t>
    </rPh>
    <rPh sb="5" eb="7">
      <t>シュウカン</t>
    </rPh>
    <rPh sb="8" eb="10">
      <t>ハアク</t>
    </rPh>
    <phoneticPr fontId="1"/>
  </si>
  <si>
    <t>　　（給食以外の食事状況、運動・飲酒・喫煙習慣等）</t>
    <rPh sb="3" eb="5">
      <t>キュウショク</t>
    </rPh>
    <rPh sb="5" eb="7">
      <t>イガイ</t>
    </rPh>
    <rPh sb="8" eb="10">
      <t>ショクジ</t>
    </rPh>
    <rPh sb="10" eb="12">
      <t>ジョウキョウ</t>
    </rPh>
    <rPh sb="13" eb="15">
      <t>ウンドウ</t>
    </rPh>
    <rPh sb="16" eb="18">
      <t>インシュ</t>
    </rPh>
    <rPh sb="19" eb="21">
      <t>キツエン</t>
    </rPh>
    <rPh sb="21" eb="23">
      <t>シュウカン</t>
    </rPh>
    <rPh sb="23" eb="24">
      <t>トウ</t>
    </rPh>
    <phoneticPr fontId="1"/>
  </si>
  <si>
    <t>施設側責任者</t>
    <rPh sb="0" eb="2">
      <t>シセツ</t>
    </rPh>
    <rPh sb="2" eb="3">
      <t>ガワ</t>
    </rPh>
    <rPh sb="3" eb="6">
      <t>セキニンシャ</t>
    </rPh>
    <phoneticPr fontId="1"/>
  </si>
  <si>
    <t>役職</t>
    <rPh sb="0" eb="2">
      <t>ヤクショク</t>
    </rPh>
    <phoneticPr fontId="1"/>
  </si>
  <si>
    <t>氏名</t>
    <rPh sb="0" eb="2">
      <t>シメイ</t>
    </rPh>
    <phoneticPr fontId="1"/>
  </si>
  <si>
    <t>目標量</t>
    <rPh sb="0" eb="2">
      <t>モクヒョウ</t>
    </rPh>
    <rPh sb="2" eb="3">
      <t>リョウ</t>
    </rPh>
    <phoneticPr fontId="1"/>
  </si>
  <si>
    <t>所属</t>
    <rPh sb="0" eb="2">
      <t>ショゾク</t>
    </rPh>
    <phoneticPr fontId="1"/>
  </si>
  <si>
    <t>夜　食</t>
    <rPh sb="0" eb="1">
      <t>ヨル</t>
    </rPh>
    <rPh sb="2" eb="3">
      <t>ショク</t>
    </rPh>
    <phoneticPr fontId="1"/>
  </si>
  <si>
    <t xml:space="preserve"> ２ 嗜好･満足度調査</t>
    <rPh sb="3" eb="5">
      <t>シコウ</t>
    </rPh>
    <rPh sb="6" eb="9">
      <t>マンゾクド</t>
    </rPh>
    <rPh sb="9" eb="11">
      <t>チョウサ</t>
    </rPh>
    <phoneticPr fontId="1"/>
  </si>
  <si>
    <t>１－２　健康づくりの一環として給食が機能しているか</t>
    <rPh sb="4" eb="6">
      <t>ケンコウ</t>
    </rPh>
    <rPh sb="10" eb="12">
      <t>イッカン</t>
    </rPh>
    <rPh sb="15" eb="17">
      <t>キュウショク</t>
    </rPh>
    <phoneticPr fontId="1"/>
  </si>
  <si>
    <t>５　健康管理部門と栄養管理部門との連携
     （事業所のみ記入）</t>
    <rPh sb="2" eb="4">
      <t>ケンコウ</t>
    </rPh>
    <rPh sb="4" eb="6">
      <t>カンリ</t>
    </rPh>
    <rPh sb="6" eb="8">
      <t>ブモン</t>
    </rPh>
    <rPh sb="9" eb="11">
      <t>エイヨウ</t>
    </rPh>
    <rPh sb="11" eb="13">
      <t>カンリ</t>
    </rPh>
    <rPh sb="13" eb="15">
      <t>ブモン</t>
    </rPh>
    <rPh sb="17" eb="19">
      <t>レンケイ</t>
    </rPh>
    <rPh sb="26" eb="29">
      <t>ジギョウショ</t>
    </rPh>
    <rPh sb="31" eb="33">
      <t>キニュウ</t>
    </rPh>
    <phoneticPr fontId="1"/>
  </si>
  <si>
    <r>
      <t xml:space="preserve"> ４ BMIなどによる</t>
    </r>
    <r>
      <rPr>
        <sz val="8.5"/>
        <color theme="1"/>
        <rFont val="ＭＳ Ｐ明朝"/>
        <family val="1"/>
        <charset val="128"/>
      </rPr>
      <t>体格の把握</t>
    </r>
    <rPh sb="11" eb="13">
      <t>タイカク</t>
    </rPh>
    <rPh sb="12" eb="13">
      <t>カラダ</t>
    </rPh>
    <rPh sb="14" eb="16">
      <t>ハアク</t>
    </rPh>
    <phoneticPr fontId="1"/>
  </si>
  <si>
    <t>（頻度：</t>
    <rPh sb="1" eb="3">
      <t>ヒンド</t>
    </rPh>
    <phoneticPr fontId="1"/>
  </si>
  <si>
    <t>５　給与栄養目標量に対する給与栄養量(実際)の内容確認
　　及び評価</t>
    <rPh sb="23" eb="25">
      <t>ナイヨウ</t>
    </rPh>
    <rPh sb="25" eb="27">
      <t>カクニン</t>
    </rPh>
    <rPh sb="30" eb="31">
      <t>オヨ</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</si>
  <si>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</si>
  <si>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</si>
  <si>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延</t>
    <rPh sb="0" eb="1">
      <t>ノ</t>
    </rPh>
    <phoneticPr fontId="1"/>
  </si>
  <si>
    <t>人</t>
    <rPh sb="0" eb="1">
      <t>ニン</t>
    </rPh>
    <phoneticPr fontId="1"/>
  </si>
  <si>
    <t>ｇ</t>
    <phoneticPr fontId="1"/>
  </si>
  <si>
    <t>電話</t>
    <rPh sb="0" eb="2">
      <t>デンワ</t>
    </rPh>
    <phoneticPr fontId="1"/>
  </si>
  <si>
    <t>FAX</t>
    <phoneticPr fontId="1"/>
  </si>
  <si>
    <t>職種：</t>
    <rPh sb="0" eb="2">
      <t>ショクシュ</t>
    </rPh>
    <phoneticPr fontId="1"/>
  </si>
  <si>
    <t>電話</t>
    <rPh sb="0" eb="2">
      <t>デンワ</t>
    </rPh>
    <phoneticPr fontId="1"/>
  </si>
  <si>
    <t>種類</t>
    <rPh sb="0" eb="2">
      <t>シュルイ</t>
    </rPh>
    <phoneticPr fontId="1"/>
  </si>
  <si>
    <t>作成していない</t>
    <rPh sb="0" eb="2">
      <t>サクセイ</t>
    </rPh>
    <phoneticPr fontId="1"/>
  </si>
  <si>
    <t>朝食</t>
    <rPh sb="0" eb="2">
      <t>チョウショク</t>
    </rPh>
    <phoneticPr fontId="1"/>
  </si>
  <si>
    <t>昼食</t>
    <rPh sb="0" eb="2">
      <t>チュウショク</t>
    </rPh>
    <phoneticPr fontId="1"/>
  </si>
  <si>
    <t>夕食</t>
    <rPh sb="0" eb="2">
      <t>ユウショク</t>
    </rPh>
    <phoneticPr fontId="1"/>
  </si>
  <si>
    <t>おやつ</t>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</si>
  <si>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</si>
  <si>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</si>
  <si>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</si>
  <si>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</si>
  <si>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</si>
  <si>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</si>
  <si>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栄養成分表示</t>
    <rPh sb="0" eb="2">
      <t>エイヨウ</t>
    </rPh>
    <rPh sb="2" eb="4">
      <t>セイブン</t>
    </rPh>
    <rPh sb="4" eb="6">
      <t>ヒョウジ</t>
    </rPh>
    <phoneticPr fontId="1"/>
  </si>
  <si>
    <t>ポスターの掲示</t>
    <rPh sb="5" eb="7">
      <t>ケイジ</t>
    </rPh>
    <phoneticPr fontId="1"/>
  </si>
  <si>
    <t>献立表の提供</t>
    <rPh sb="0" eb="3">
      <t>コンダテヒョウ</t>
    </rPh>
    <rPh sb="4" eb="6">
      <t>テイキョウ</t>
    </rPh>
    <phoneticPr fontId="1"/>
  </si>
  <si>
    <t>給食たより等の配布</t>
    <rPh sb="0" eb="2">
      <t>キュウショク</t>
    </rPh>
    <rPh sb="5" eb="6">
      <t>トウ</t>
    </rPh>
    <rPh sb="7" eb="9">
      <t>ハイフ</t>
    </rPh>
    <phoneticPr fontId="1"/>
  </si>
  <si>
    <t>卓上メモ</t>
    <rPh sb="0" eb="2">
      <t>タクジョウ</t>
    </rPh>
    <phoneticPr fontId="1"/>
  </si>
  <si>
    <t>実物展示</t>
    <rPh sb="0" eb="2">
      <t>ジツブツ</t>
    </rPh>
    <rPh sb="2" eb="4">
      <t>テンジ</t>
    </rPh>
    <phoneticPr fontId="1"/>
  </si>
  <si>
    <t>健康に配慮したメニュー提示</t>
    <rPh sb="0" eb="2">
      <t>ケンコウ</t>
    </rPh>
    <rPh sb="3" eb="5">
      <t>ハイリョ</t>
    </rPh>
    <rPh sb="11" eb="13">
      <t>テイジ</t>
    </rPh>
    <phoneticPr fontId="1"/>
  </si>
  <si>
    <t>男</t>
    <rPh sb="0" eb="1">
      <t>オトコ</t>
    </rPh>
    <phoneticPr fontId="1"/>
  </si>
  <si>
    <t>女</t>
    <rPh sb="0" eb="1">
      <t>オンナ</t>
    </rPh>
    <phoneticPr fontId="1"/>
  </si>
  <si>
    <t>男女共</t>
    <rPh sb="0" eb="2">
      <t>ダンジョ</t>
    </rPh>
    <rPh sb="2" eb="3">
      <t>トモ</t>
    </rPh>
    <phoneticPr fontId="1"/>
  </si>
  <si>
    <t>歳～</t>
    <rPh sb="0" eb="1">
      <t>サイ</t>
    </rPh>
    <phoneticPr fontId="1"/>
  </si>
  <si>
    <t>歳</t>
    <rPh sb="0" eb="1">
      <t>サイ</t>
    </rPh>
    <phoneticPr fontId="1"/>
  </si>
  <si>
    <t>性別</t>
    <rPh sb="0" eb="2">
      <t>セイベツ</t>
    </rPh>
    <phoneticPr fontId="1"/>
  </si>
  <si>
    <t>その他（</t>
    <rPh sb="2" eb="3">
      <t>タ</t>
    </rPh>
    <phoneticPr fontId="1"/>
  </si>
  <si>
    <t>）</t>
    <phoneticPr fontId="1"/>
  </si>
  <si>
    <t>有</t>
    <rPh sb="0" eb="1">
      <t>ア</t>
    </rPh>
    <phoneticPr fontId="1"/>
  </si>
  <si>
    <t>無</t>
    <rPh sb="0" eb="1">
      <t>ナシ</t>
    </rPh>
    <phoneticPr fontId="1"/>
  </si>
  <si>
    <t>管理者</t>
    <rPh sb="0" eb="3">
      <t>カンリシャ</t>
    </rPh>
    <phoneticPr fontId="1"/>
  </si>
  <si>
    <t>）</t>
    <phoneticPr fontId="1"/>
  </si>
  <si>
    <t>回/年）</t>
    <rPh sb="0" eb="1">
      <t>カイ</t>
    </rPh>
    <rPh sb="2" eb="3">
      <t>ネン</t>
    </rPh>
    <phoneticPr fontId="1"/>
  </si>
  <si>
    <t>実施している</t>
    <rPh sb="0" eb="2">
      <t>ジッシ</t>
    </rPh>
    <phoneticPr fontId="1"/>
  </si>
  <si>
    <t>毎日</t>
    <rPh sb="0" eb="2">
      <t>マイニチ</t>
    </rPh>
    <phoneticPr fontId="1"/>
  </si>
  <si>
    <t>回/月</t>
    <rPh sb="0" eb="1">
      <t>カイ</t>
    </rPh>
    <rPh sb="2" eb="3">
      <t>ツキ</t>
    </rPh>
    <phoneticPr fontId="1"/>
  </si>
  <si>
    <t>実施している（</t>
    <rPh sb="0" eb="2">
      <t>ジッシ</t>
    </rPh>
    <phoneticPr fontId="1"/>
  </si>
  <si>
    <t>全員</t>
    <rPh sb="0" eb="2">
      <t>ゼンイン</t>
    </rPh>
    <phoneticPr fontId="1"/>
  </si>
  <si>
    <t>一部</t>
    <rPh sb="0" eb="2">
      <t>イチブ</t>
    </rPh>
    <phoneticPr fontId="1"/>
  </si>
  <si>
    <t xml:space="preserve"> ３</t>
    <phoneticPr fontId="1"/>
  </si>
  <si>
    <t>有</t>
    <rPh sb="0" eb="1">
      <t>アリ</t>
    </rPh>
    <phoneticPr fontId="1"/>
  </si>
  <si>
    <t>十分機能している</t>
  </si>
  <si>
    <t>まだ十分でない</t>
  </si>
  <si>
    <t>機能していない</t>
  </si>
  <si>
    <t>わからない</t>
  </si>
  <si>
    <t>有（</t>
    <rPh sb="0" eb="1">
      <t>アリ</t>
    </rPh>
    <phoneticPr fontId="1"/>
  </si>
  <si>
    <t>除去</t>
    <rPh sb="0" eb="2">
      <t>ジョキョ</t>
    </rPh>
    <phoneticPr fontId="1"/>
  </si>
  <si>
    <t>代替</t>
    <rPh sb="0" eb="2">
      <t>ダイガ</t>
    </rPh>
    <phoneticPr fontId="1"/>
  </si>
  <si>
    <t>％</t>
    <phoneticPr fontId="1"/>
  </si>
  <si>
    <t>やせ</t>
    <phoneticPr fontId="1"/>
  </si>
  <si>
    <t>％）</t>
    <phoneticPr fontId="1"/>
  </si>
  <si>
    <t>（肥満</t>
    <rPh sb="1" eb="3">
      <t>ヒマン</t>
    </rPh>
    <phoneticPr fontId="1"/>
  </si>
  <si>
    <t>　　　　</t>
    <phoneticPr fontId="1"/>
  </si>
  <si>
    <t>月分</t>
    <rPh sb="0" eb="1">
      <t>ツキ</t>
    </rPh>
    <rPh sb="1" eb="2">
      <t>ブン</t>
    </rPh>
    <phoneticPr fontId="1"/>
  </si>
  <si>
    <t>保健所長</t>
    <rPh sb="0" eb="3">
      <t>ホケンジョ</t>
    </rPh>
    <rPh sb="3" eb="4">
      <t>オサ</t>
    </rPh>
    <phoneticPr fontId="1"/>
  </si>
  <si>
    <t>殿</t>
    <rPh sb="0" eb="1">
      <t>ドノ</t>
    </rPh>
    <phoneticPr fontId="1"/>
  </si>
  <si>
    <t>十分な栄養素の摂取</t>
    <rPh sb="0" eb="2">
      <t>ジュウブン</t>
    </rPh>
    <phoneticPr fontId="1"/>
  </si>
  <si>
    <t>利用者の健康づくり</t>
    <phoneticPr fontId="1"/>
  </si>
  <si>
    <t>介護・看護担当者</t>
    <rPh sb="7" eb="8">
      <t>モノ</t>
    </rPh>
    <phoneticPr fontId="1"/>
  </si>
  <si>
    <t>夜食</t>
    <rPh sb="0" eb="2">
      <t>ヤショク</t>
    </rPh>
    <phoneticPr fontId="1"/>
  </si>
  <si>
    <t>単一</t>
    <rPh sb="0" eb="2">
      <t>タンイツ</t>
    </rPh>
    <phoneticPr fontId="1"/>
  </si>
  <si>
    <t>定食（</t>
    <phoneticPr fontId="1"/>
  </si>
  <si>
    <t>１学校</t>
    <rPh sb="1" eb="3">
      <t>ガッコウ</t>
    </rPh>
    <phoneticPr fontId="1"/>
  </si>
  <si>
    <t>２児童福祉施設
 （保育所以外）</t>
    <phoneticPr fontId="1"/>
  </si>
  <si>
    <t>３社会福祉施設</t>
    <phoneticPr fontId="1"/>
  </si>
  <si>
    <t>８一般給食ｾﾝﾀｰ</t>
    <phoneticPr fontId="1"/>
  </si>
  <si>
    <t>４事業所</t>
    <phoneticPr fontId="1"/>
  </si>
  <si>
    <t>５寄宿舎</t>
    <phoneticPr fontId="1"/>
  </si>
  <si>
    <t>６矯正施設</t>
    <phoneticPr fontId="1"/>
  </si>
  <si>
    <t>７自衛隊</t>
    <phoneticPr fontId="1"/>
  </si>
  <si>
    <t>有　</t>
    <rPh sb="0" eb="1">
      <t>アリ</t>
    </rPh>
    <phoneticPr fontId="1"/>
  </si>
  <si>
    <t>無</t>
    <rPh sb="0" eb="1">
      <t>ナシ</t>
    </rPh>
    <phoneticPr fontId="1"/>
  </si>
  <si>
    <t>(有の場合は下記に記入）</t>
    <phoneticPr fontId="1"/>
  </si>
  <si>
    <t>（有の場合は下記に記入）</t>
    <phoneticPr fontId="1"/>
  </si>
  <si>
    <t>有</t>
    <rPh sb="0" eb="1">
      <t>ア</t>
    </rPh>
    <phoneticPr fontId="1"/>
  </si>
  <si>
    <t>献立作成</t>
    <phoneticPr fontId="1"/>
  </si>
  <si>
    <t>発注</t>
    <rPh sb="0" eb="2">
      <t>ハッチュウ</t>
    </rPh>
    <phoneticPr fontId="1"/>
  </si>
  <si>
    <t>食器洗浄</t>
    <phoneticPr fontId="1"/>
  </si>
  <si>
    <t>調理</t>
    <phoneticPr fontId="1"/>
  </si>
  <si>
    <t>盛付</t>
    <phoneticPr fontId="1"/>
  </si>
  <si>
    <t>配膳</t>
    <phoneticPr fontId="1"/>
  </si>
  <si>
    <t>その他 （</t>
    <rPh sb="2" eb="3">
      <t>ホカ</t>
    </rPh>
    <phoneticPr fontId="1"/>
  </si>
  <si>
    <t>）</t>
    <phoneticPr fontId="1"/>
  </si>
  <si>
    <t>１食</t>
    <rPh sb="1" eb="2">
      <t>ショク</t>
    </rPh>
    <phoneticPr fontId="1"/>
  </si>
  <si>
    <t>１日）</t>
    <phoneticPr fontId="1"/>
  </si>
  <si>
    <t>管理栄養士</t>
    <phoneticPr fontId="1"/>
  </si>
  <si>
    <t>栄養士</t>
  </si>
  <si>
    <t>調理師</t>
    <phoneticPr fontId="1"/>
  </si>
  <si>
    <t>その他（</t>
    <phoneticPr fontId="1"/>
  </si>
  <si>
    <t>健康増進法第21条による管理栄養士必置指定</t>
    <phoneticPr fontId="1"/>
  </si>
  <si>
    <t>有</t>
    <rPh sb="0" eb="1">
      <t>アリ</t>
    </rPh>
    <phoneticPr fontId="1"/>
  </si>
  <si>
    <t>特定給食施設</t>
    <phoneticPr fontId="1"/>
  </si>
  <si>
    <t>　その他の施設　</t>
    <phoneticPr fontId="1"/>
  </si>
  <si>
    <t>　（施設番号</t>
    <phoneticPr fontId="1"/>
  </si>
  <si>
    <t>野菜の一人当たり
の提供量（</t>
    <phoneticPr fontId="1"/>
  </si>
  <si>
    <t>果物の一人当たり
の提供量（</t>
    <rPh sb="0" eb="2">
      <t>クダモノ</t>
    </rPh>
    <phoneticPr fontId="1"/>
  </si>
  <si>
    <t>地区番号</t>
  </si>
  <si>
    <t>施設番号</t>
  </si>
  <si>
    <t>施設種類</t>
    <phoneticPr fontId="33"/>
  </si>
  <si>
    <t>朝食数</t>
    <rPh sb="0" eb="1">
      <t>アサ</t>
    </rPh>
    <rPh sb="1" eb="2">
      <t>ショク</t>
    </rPh>
    <rPh sb="2" eb="3">
      <t>スウ</t>
    </rPh>
    <phoneticPr fontId="33"/>
  </si>
  <si>
    <t>昼食数</t>
    <rPh sb="0" eb="1">
      <t>ヒル</t>
    </rPh>
    <rPh sb="1" eb="2">
      <t>ショク</t>
    </rPh>
    <rPh sb="2" eb="3">
      <t>スウ</t>
    </rPh>
    <phoneticPr fontId="33"/>
  </si>
  <si>
    <t>夕食数</t>
    <rPh sb="0" eb="1">
      <t>ユウ</t>
    </rPh>
    <rPh sb="1" eb="2">
      <t>ショク</t>
    </rPh>
    <rPh sb="2" eb="3">
      <t>スウ</t>
    </rPh>
    <phoneticPr fontId="33"/>
  </si>
  <si>
    <t>夜食数</t>
    <rPh sb="0" eb="1">
      <t>ヨル</t>
    </rPh>
    <rPh sb="1" eb="2">
      <t>ショク</t>
    </rPh>
    <rPh sb="2" eb="3">
      <t>スウ</t>
    </rPh>
    <phoneticPr fontId="33"/>
  </si>
  <si>
    <t>計食数</t>
    <rPh sb="0" eb="1">
      <t>ケイ</t>
    </rPh>
    <rPh sb="1" eb="2">
      <t>ショク</t>
    </rPh>
    <rPh sb="2" eb="3">
      <t>スウ</t>
    </rPh>
    <phoneticPr fontId="33"/>
  </si>
  <si>
    <t>職員食数</t>
    <rPh sb="0" eb="2">
      <t>ショクイン</t>
    </rPh>
    <rPh sb="2" eb="3">
      <t>ショク</t>
    </rPh>
    <rPh sb="3" eb="4">
      <t>スウ</t>
    </rPh>
    <phoneticPr fontId="33"/>
  </si>
  <si>
    <t>喫食率</t>
    <rPh sb="0" eb="2">
      <t>イサムショク</t>
    </rPh>
    <rPh sb="2" eb="3">
      <t>リツ</t>
    </rPh>
    <phoneticPr fontId="33"/>
  </si>
  <si>
    <t>定食・朝区分</t>
    <rPh sb="3" eb="4">
      <t>アサ</t>
    </rPh>
    <rPh sb="4" eb="6">
      <t>クブン</t>
    </rPh>
    <phoneticPr fontId="33"/>
  </si>
  <si>
    <t>定食・朝金額</t>
  </si>
  <si>
    <t>定食・昼区分</t>
  </si>
  <si>
    <t>定食・昼金額</t>
  </si>
  <si>
    <t>定食・夕区分</t>
  </si>
  <si>
    <t>定食・夕金額</t>
  </si>
  <si>
    <t>定食・夜区分</t>
  </si>
  <si>
    <t>定食・夜金額</t>
  </si>
  <si>
    <t>定食・計区分</t>
  </si>
  <si>
    <t>定食・計金額</t>
  </si>
  <si>
    <t>カフェ　・朝</t>
    <rPh sb="5" eb="6">
      <t>アサ</t>
    </rPh>
    <phoneticPr fontId="33"/>
  </si>
  <si>
    <t>カフェ　・昼</t>
    <rPh sb="5" eb="6">
      <t>ヒル</t>
    </rPh>
    <phoneticPr fontId="33"/>
  </si>
  <si>
    <t>カフェ　・夕</t>
    <rPh sb="5" eb="6">
      <t>ユウ</t>
    </rPh>
    <phoneticPr fontId="33"/>
  </si>
  <si>
    <t>カフェ　・夜</t>
    <rPh sb="5" eb="6">
      <t>ヨル</t>
    </rPh>
    <phoneticPr fontId="33"/>
  </si>
  <si>
    <t>カフェ　・計</t>
    <rPh sb="5" eb="6">
      <t>ケイ</t>
    </rPh>
    <phoneticPr fontId="33"/>
  </si>
  <si>
    <t>その他・朝</t>
    <rPh sb="4" eb="5">
      <t>アサ</t>
    </rPh>
    <phoneticPr fontId="33"/>
  </si>
  <si>
    <t>その他・昼</t>
    <rPh sb="4" eb="5">
      <t>ヒル</t>
    </rPh>
    <phoneticPr fontId="33"/>
  </si>
  <si>
    <t>その他・夕</t>
    <rPh sb="4" eb="5">
      <t>ユウ</t>
    </rPh>
    <phoneticPr fontId="33"/>
  </si>
  <si>
    <t>その他・夜</t>
    <rPh sb="4" eb="5">
      <t>ヨル</t>
    </rPh>
    <phoneticPr fontId="33"/>
  </si>
  <si>
    <t>その他・計</t>
    <rPh sb="4" eb="5">
      <t>ケイ</t>
    </rPh>
    <phoneticPr fontId="33"/>
  </si>
  <si>
    <t>施設常・管理</t>
    <rPh sb="0" eb="2">
      <t>シセツ</t>
    </rPh>
    <rPh sb="4" eb="6">
      <t>カンリ</t>
    </rPh>
    <phoneticPr fontId="33"/>
  </si>
  <si>
    <t>施設常・栄養</t>
    <rPh sb="0" eb="2">
      <t>シセツ</t>
    </rPh>
    <rPh sb="4" eb="6">
      <t>エイヨウ</t>
    </rPh>
    <phoneticPr fontId="33"/>
  </si>
  <si>
    <t>施設常・調理</t>
    <rPh sb="0" eb="2">
      <t>シセツ</t>
    </rPh>
    <rPh sb="4" eb="6">
      <t>チョウリ</t>
    </rPh>
    <phoneticPr fontId="33"/>
  </si>
  <si>
    <t>施設常・作業</t>
    <rPh sb="0" eb="2">
      <t>シセツ</t>
    </rPh>
    <rPh sb="4" eb="6">
      <t>サギョウ</t>
    </rPh>
    <phoneticPr fontId="33"/>
  </si>
  <si>
    <r>
      <t>施設常・</t>
    </r>
    <r>
      <rPr>
        <sz val="10"/>
        <color indexed="10"/>
        <rFont val="ＭＳ Ｐゴシック"/>
        <family val="3"/>
        <charset val="128"/>
      </rPr>
      <t>その他</t>
    </r>
    <rPh sb="0" eb="2">
      <t>シセツ</t>
    </rPh>
    <rPh sb="6" eb="7">
      <t>タ</t>
    </rPh>
    <phoneticPr fontId="33"/>
  </si>
  <si>
    <t>施設常・合計</t>
    <rPh sb="0" eb="2">
      <t>シセツ</t>
    </rPh>
    <rPh sb="4" eb="6">
      <t>ゴウケイ</t>
    </rPh>
    <phoneticPr fontId="33"/>
  </si>
  <si>
    <t>施設非・管理</t>
    <rPh sb="0" eb="2">
      <t>シセツ</t>
    </rPh>
    <rPh sb="4" eb="6">
      <t>カンリ</t>
    </rPh>
    <phoneticPr fontId="33"/>
  </si>
  <si>
    <t>施設非・栄養</t>
    <rPh sb="0" eb="2">
      <t>シセツ</t>
    </rPh>
    <rPh sb="4" eb="6">
      <t>エイヨウ</t>
    </rPh>
    <phoneticPr fontId="33"/>
  </si>
  <si>
    <t>施設非・調理</t>
    <rPh sb="0" eb="2">
      <t>シセツ</t>
    </rPh>
    <rPh sb="4" eb="6">
      <t>チョウリ</t>
    </rPh>
    <phoneticPr fontId="33"/>
  </si>
  <si>
    <t>施設非・作業</t>
    <rPh sb="0" eb="2">
      <t>シセツ</t>
    </rPh>
    <rPh sb="4" eb="6">
      <t>サギョウ</t>
    </rPh>
    <phoneticPr fontId="33"/>
  </si>
  <si>
    <r>
      <t>施設非・</t>
    </r>
    <r>
      <rPr>
        <sz val="10"/>
        <color indexed="10"/>
        <rFont val="ＭＳ Ｐゴシック"/>
        <family val="3"/>
        <charset val="128"/>
      </rPr>
      <t>その他</t>
    </r>
    <rPh sb="0" eb="2">
      <t>シセツ</t>
    </rPh>
    <rPh sb="6" eb="7">
      <t>タ</t>
    </rPh>
    <phoneticPr fontId="33"/>
  </si>
  <si>
    <t>施設非・合計</t>
    <rPh sb="0" eb="2">
      <t>シセツ</t>
    </rPh>
    <rPh sb="4" eb="6">
      <t>ゴウケイ</t>
    </rPh>
    <phoneticPr fontId="33"/>
  </si>
  <si>
    <t>委託常・管理</t>
    <rPh sb="4" eb="6">
      <t>カンリ</t>
    </rPh>
    <phoneticPr fontId="33"/>
  </si>
  <si>
    <t>委託常・栄養</t>
    <rPh sb="4" eb="6">
      <t>エイヨウ</t>
    </rPh>
    <phoneticPr fontId="33"/>
  </si>
  <si>
    <t>委託常・調理</t>
    <rPh sb="4" eb="6">
      <t>チョウリ</t>
    </rPh>
    <phoneticPr fontId="33"/>
  </si>
  <si>
    <t>委託常・作業</t>
    <rPh sb="4" eb="6">
      <t>サギョウ</t>
    </rPh>
    <phoneticPr fontId="33"/>
  </si>
  <si>
    <r>
      <t>委託常・</t>
    </r>
    <r>
      <rPr>
        <sz val="10"/>
        <color indexed="10"/>
        <rFont val="ＭＳ Ｐゴシック"/>
        <family val="3"/>
        <charset val="128"/>
      </rPr>
      <t>その他</t>
    </r>
    <rPh sb="6" eb="7">
      <t>タ</t>
    </rPh>
    <phoneticPr fontId="33"/>
  </si>
  <si>
    <t>委託常・合計</t>
    <rPh sb="4" eb="6">
      <t>ゴウケイ</t>
    </rPh>
    <phoneticPr fontId="33"/>
  </si>
  <si>
    <t>委託非・管理</t>
    <rPh sb="4" eb="6">
      <t>カンリ</t>
    </rPh>
    <phoneticPr fontId="33"/>
  </si>
  <si>
    <t>委託非・栄養</t>
    <rPh sb="4" eb="6">
      <t>エイヨウ</t>
    </rPh>
    <phoneticPr fontId="33"/>
  </si>
  <si>
    <t>委託非・調理</t>
    <rPh sb="4" eb="6">
      <t>チョウリ</t>
    </rPh>
    <phoneticPr fontId="33"/>
  </si>
  <si>
    <t>委託非・作業</t>
    <rPh sb="4" eb="6">
      <t>サギョウ</t>
    </rPh>
    <phoneticPr fontId="33"/>
  </si>
  <si>
    <r>
      <t>委託非・</t>
    </r>
    <r>
      <rPr>
        <sz val="10"/>
        <color indexed="10"/>
        <rFont val="ＭＳ Ｐゴシック"/>
        <family val="3"/>
        <charset val="128"/>
      </rPr>
      <t>その他</t>
    </r>
    <rPh sb="6" eb="7">
      <t>タ</t>
    </rPh>
    <phoneticPr fontId="33"/>
  </si>
  <si>
    <t>委託非・合計</t>
    <rPh sb="4" eb="6">
      <t>ゴウケイ</t>
    </rPh>
    <phoneticPr fontId="33"/>
  </si>
  <si>
    <t>対象者数</t>
    <rPh sb="0" eb="3">
      <t>タイショウシャ</t>
    </rPh>
    <rPh sb="3" eb="4">
      <t>スウ</t>
    </rPh>
    <phoneticPr fontId="33"/>
  </si>
  <si>
    <t>身長</t>
    <rPh sb="0" eb="2">
      <t>シンチョウ</t>
    </rPh>
    <phoneticPr fontId="33"/>
  </si>
  <si>
    <t>体重</t>
    <rPh sb="0" eb="2">
      <t>タイジュウ</t>
    </rPh>
    <phoneticPr fontId="33"/>
  </si>
  <si>
    <t>BMI</t>
    <phoneticPr fontId="33"/>
  </si>
  <si>
    <t>肥満者の割合</t>
    <rPh sb="0" eb="2">
      <t>ヒマン</t>
    </rPh>
    <rPh sb="2" eb="3">
      <t>シャ</t>
    </rPh>
    <rPh sb="4" eb="6">
      <t>ワリアイ</t>
    </rPh>
    <phoneticPr fontId="33"/>
  </si>
  <si>
    <t>献立等の肥満者への配慮</t>
    <rPh sb="0" eb="2">
      <t>コンダテ</t>
    </rPh>
    <rPh sb="2" eb="3">
      <t>トウ</t>
    </rPh>
    <rPh sb="4" eb="6">
      <t>ヒマン</t>
    </rPh>
    <rPh sb="6" eb="7">
      <t>シャ</t>
    </rPh>
    <rPh sb="9" eb="11">
      <t>ハイリョ</t>
    </rPh>
    <phoneticPr fontId="33"/>
  </si>
  <si>
    <t>やせの者の割合</t>
    <rPh sb="3" eb="4">
      <t>モノ</t>
    </rPh>
    <rPh sb="5" eb="7">
      <t>ワリアイ</t>
    </rPh>
    <phoneticPr fontId="33"/>
  </si>
  <si>
    <t>献立等のやせの者への配慮</t>
    <rPh sb="0" eb="2">
      <t>コンダテ</t>
    </rPh>
    <rPh sb="2" eb="3">
      <t>トウ</t>
    </rPh>
    <rPh sb="7" eb="8">
      <t>モノ</t>
    </rPh>
    <rPh sb="10" eb="12">
      <t>ハイリョ</t>
    </rPh>
    <phoneticPr fontId="33"/>
  </si>
  <si>
    <t>肥満の状況変化</t>
    <rPh sb="0" eb="2">
      <t>ヒマン</t>
    </rPh>
    <rPh sb="3" eb="5">
      <t>ジョウキョウ</t>
    </rPh>
    <rPh sb="5" eb="7">
      <t>ヘンカ</t>
    </rPh>
    <phoneticPr fontId="33"/>
  </si>
  <si>
    <t>やせの状況変化</t>
    <rPh sb="3" eb="5">
      <t>ジョウキョウ</t>
    </rPh>
    <rPh sb="5" eb="7">
      <t>ヘンカ</t>
    </rPh>
    <phoneticPr fontId="33"/>
  </si>
  <si>
    <t>身体活動状況の把握</t>
    <rPh sb="0" eb="2">
      <t>シンタイ</t>
    </rPh>
    <rPh sb="2" eb="4">
      <t>カツドウ</t>
    </rPh>
    <rPh sb="4" eb="6">
      <t>ジョウキョウ</t>
    </rPh>
    <rPh sb="7" eb="9">
      <t>ハアク</t>
    </rPh>
    <phoneticPr fontId="33"/>
  </si>
  <si>
    <t>食物アレルギーの把握</t>
    <rPh sb="0" eb="2">
      <t>ショクモツ</t>
    </rPh>
    <rPh sb="8" eb="10">
      <t>ハアク</t>
    </rPh>
    <phoneticPr fontId="33"/>
  </si>
  <si>
    <t>食物アレルギーへの対応</t>
    <rPh sb="0" eb="2">
      <t>ショクモツ</t>
    </rPh>
    <rPh sb="9" eb="11">
      <t>タイオウ</t>
    </rPh>
    <phoneticPr fontId="33"/>
  </si>
  <si>
    <t>疾病状況の把握</t>
    <rPh sb="0" eb="2">
      <t>シッペイ</t>
    </rPh>
    <rPh sb="2" eb="4">
      <t>ジョウキョウ</t>
    </rPh>
    <rPh sb="5" eb="7">
      <t>ハアク</t>
    </rPh>
    <phoneticPr fontId="33"/>
  </si>
  <si>
    <t>生活習慣の把握</t>
    <rPh sb="0" eb="2">
      <t>セイカツ</t>
    </rPh>
    <rPh sb="2" eb="4">
      <t>シュウカン</t>
    </rPh>
    <rPh sb="5" eb="7">
      <t>ハアク</t>
    </rPh>
    <phoneticPr fontId="33"/>
  </si>
  <si>
    <t>食事の摂取量把握の実施の有無</t>
    <rPh sb="0" eb="2">
      <t>ショクジ</t>
    </rPh>
    <rPh sb="3" eb="5">
      <t>セッシュ</t>
    </rPh>
    <rPh sb="5" eb="6">
      <t>リョウ</t>
    </rPh>
    <rPh sb="6" eb="8">
      <t>ハアク</t>
    </rPh>
    <rPh sb="9" eb="11">
      <t>ジッシ</t>
    </rPh>
    <rPh sb="12" eb="14">
      <t>ウム</t>
    </rPh>
    <phoneticPr fontId="33"/>
  </si>
  <si>
    <t>摂取毎日</t>
    <rPh sb="0" eb="2">
      <t>セッシュ</t>
    </rPh>
    <rPh sb="2" eb="4">
      <t>マイニチ</t>
    </rPh>
    <phoneticPr fontId="33"/>
  </si>
  <si>
    <t>摂取月</t>
    <rPh sb="0" eb="2">
      <t>セッシュ</t>
    </rPh>
    <rPh sb="2" eb="3">
      <t>ツキ</t>
    </rPh>
    <phoneticPr fontId="33"/>
  </si>
  <si>
    <t>摂取年</t>
    <rPh sb="0" eb="2">
      <t>セッシュ</t>
    </rPh>
    <rPh sb="2" eb="3">
      <t>ネン</t>
    </rPh>
    <phoneticPr fontId="33"/>
  </si>
  <si>
    <t>嗜好・満足度</t>
    <rPh sb="0" eb="2">
      <t>シコウ</t>
    </rPh>
    <rPh sb="3" eb="6">
      <t>マンゾクド</t>
    </rPh>
    <phoneticPr fontId="33"/>
  </si>
  <si>
    <t>把握・その他</t>
    <rPh sb="0" eb="2">
      <t>ハアク</t>
    </rPh>
    <rPh sb="5" eb="6">
      <t>タ</t>
    </rPh>
    <phoneticPr fontId="33"/>
  </si>
  <si>
    <t>把握・他記載</t>
    <rPh sb="0" eb="2">
      <t>ハアク</t>
    </rPh>
    <rPh sb="3" eb="4">
      <t>タ</t>
    </rPh>
    <rPh sb="4" eb="6">
      <t>キサイ</t>
    </rPh>
    <phoneticPr fontId="33"/>
  </si>
  <si>
    <t>利用者の健康づくり</t>
    <rPh sb="0" eb="3">
      <t>リヨウシャ</t>
    </rPh>
    <rPh sb="4" eb="6">
      <t>ケンコウ</t>
    </rPh>
    <phoneticPr fontId="33"/>
  </si>
  <si>
    <t>食習慣の確立</t>
    <rPh sb="0" eb="3">
      <t>ショクシュウカン</t>
    </rPh>
    <rPh sb="4" eb="6">
      <t>カクリツ</t>
    </rPh>
    <phoneticPr fontId="33"/>
  </si>
  <si>
    <t>充分な栄養素の摂取</t>
    <rPh sb="0" eb="2">
      <t>ジュウブン</t>
    </rPh>
    <rPh sb="3" eb="5">
      <t>エイヨウ</t>
    </rPh>
    <rPh sb="5" eb="6">
      <t>ソ</t>
    </rPh>
    <rPh sb="7" eb="9">
      <t>セッシュ</t>
    </rPh>
    <phoneticPr fontId="33"/>
  </si>
  <si>
    <t>安価での提供</t>
    <rPh sb="0" eb="2">
      <t>アンカ</t>
    </rPh>
    <rPh sb="4" eb="6">
      <t>テイキョウ</t>
    </rPh>
    <phoneticPr fontId="33"/>
  </si>
  <si>
    <t>楽しい食事</t>
    <rPh sb="0" eb="1">
      <t>タノ</t>
    </rPh>
    <rPh sb="3" eb="5">
      <t>ショクジ</t>
    </rPh>
    <phoneticPr fontId="33"/>
  </si>
  <si>
    <t>給食・その他</t>
    <rPh sb="0" eb="2">
      <t>キュウショク</t>
    </rPh>
    <rPh sb="5" eb="6">
      <t>タ</t>
    </rPh>
    <phoneticPr fontId="33"/>
  </si>
  <si>
    <t>給食他・記載</t>
    <rPh sb="0" eb="2">
      <t>キュウショク</t>
    </rPh>
    <rPh sb="2" eb="3">
      <t>タ</t>
    </rPh>
    <rPh sb="4" eb="6">
      <t>キサイ</t>
    </rPh>
    <phoneticPr fontId="33"/>
  </si>
  <si>
    <t>給食が機能しているか</t>
    <rPh sb="0" eb="2">
      <t>キュウショク</t>
    </rPh>
    <rPh sb="3" eb="5">
      <t>キノウ</t>
    </rPh>
    <phoneticPr fontId="33"/>
  </si>
  <si>
    <t>給食会議頻度</t>
    <rPh sb="0" eb="2">
      <t>キュウショク</t>
    </rPh>
    <rPh sb="2" eb="4">
      <t>カイギ</t>
    </rPh>
    <rPh sb="4" eb="6">
      <t>ヒンド</t>
    </rPh>
    <phoneticPr fontId="33"/>
  </si>
  <si>
    <t>管理者</t>
    <rPh sb="0" eb="3">
      <t>カンリシャ</t>
    </rPh>
    <phoneticPr fontId="33"/>
  </si>
  <si>
    <t>管理栄養士</t>
    <rPh sb="0" eb="2">
      <t>カンリ</t>
    </rPh>
    <rPh sb="2" eb="5">
      <t>エイヨウシ</t>
    </rPh>
    <phoneticPr fontId="33"/>
  </si>
  <si>
    <t>調理師</t>
    <rPh sb="0" eb="3">
      <t>チョウリシ</t>
    </rPh>
    <phoneticPr fontId="33"/>
  </si>
  <si>
    <t>給食利用者</t>
    <rPh sb="0" eb="2">
      <t>キュウショク</t>
    </rPh>
    <rPh sb="2" eb="5">
      <t>リヨウシャ</t>
    </rPh>
    <phoneticPr fontId="33"/>
  </si>
  <si>
    <t>介護・看護担当</t>
    <rPh sb="0" eb="2">
      <t>カイゴ</t>
    </rPh>
    <rPh sb="3" eb="5">
      <t>カンゴ</t>
    </rPh>
    <rPh sb="5" eb="7">
      <t>タントウ</t>
    </rPh>
    <phoneticPr fontId="33"/>
  </si>
  <si>
    <t>その他</t>
    <rPh sb="2" eb="3">
      <t>タ</t>
    </rPh>
    <phoneticPr fontId="33"/>
  </si>
  <si>
    <t>衛生管理マニュアル</t>
    <phoneticPr fontId="33"/>
  </si>
  <si>
    <t>衛生点検表</t>
    <phoneticPr fontId="33"/>
  </si>
  <si>
    <t>食中毒発生時マニュアル</t>
    <rPh sb="0" eb="3">
      <t>ショクチュウドク</t>
    </rPh>
    <rPh sb="3" eb="5">
      <t>ハッセイ</t>
    </rPh>
    <rPh sb="5" eb="6">
      <t>ジ</t>
    </rPh>
    <phoneticPr fontId="33"/>
  </si>
  <si>
    <t>災害時マニュアル</t>
    <rPh sb="0" eb="2">
      <t>サイガイ</t>
    </rPh>
    <rPh sb="2" eb="3">
      <t>ジ</t>
    </rPh>
    <phoneticPr fontId="33"/>
  </si>
  <si>
    <t>食品の備蓄</t>
    <rPh sb="0" eb="2">
      <t>ショクヒン</t>
    </rPh>
    <rPh sb="3" eb="5">
      <t>ビチク</t>
    </rPh>
    <phoneticPr fontId="33"/>
  </si>
  <si>
    <t>他施設との連携</t>
    <rPh sb="0" eb="1">
      <t>タ</t>
    </rPh>
    <rPh sb="1" eb="3">
      <t>シセツ</t>
    </rPh>
    <rPh sb="5" eb="7">
      <t>レンケイ</t>
    </rPh>
    <phoneticPr fontId="33"/>
  </si>
  <si>
    <t>健康管理と給食部門</t>
    <phoneticPr fontId="33"/>
  </si>
  <si>
    <t>給与目標の種類</t>
    <rPh sb="0" eb="2">
      <t>キュウヨ</t>
    </rPh>
    <rPh sb="2" eb="4">
      <t>モクヒョウ</t>
    </rPh>
    <rPh sb="5" eb="7">
      <t>シュルイ</t>
    </rPh>
    <phoneticPr fontId="33"/>
  </si>
  <si>
    <t>設定対象朝</t>
    <rPh sb="0" eb="2">
      <t>セッテイ</t>
    </rPh>
    <rPh sb="2" eb="4">
      <t>タイショウ</t>
    </rPh>
    <rPh sb="4" eb="5">
      <t>アサ</t>
    </rPh>
    <phoneticPr fontId="33"/>
  </si>
  <si>
    <t>設定対象昼</t>
    <rPh sb="0" eb="2">
      <t>セッテイ</t>
    </rPh>
    <rPh sb="2" eb="4">
      <t>タイショウ</t>
    </rPh>
    <rPh sb="4" eb="5">
      <t>ヒル</t>
    </rPh>
    <phoneticPr fontId="33"/>
  </si>
  <si>
    <t>設定対象夕</t>
    <rPh sb="0" eb="2">
      <t>セッテイ</t>
    </rPh>
    <rPh sb="2" eb="4">
      <t>タイショウ</t>
    </rPh>
    <rPh sb="4" eb="5">
      <t>ユウ</t>
    </rPh>
    <phoneticPr fontId="33"/>
  </si>
  <si>
    <t>設定対象夜</t>
    <rPh sb="0" eb="2">
      <t>セッテイ</t>
    </rPh>
    <rPh sb="2" eb="4">
      <t>タイショウ</t>
    </rPh>
    <rPh sb="4" eb="5">
      <t>ヨル</t>
    </rPh>
    <phoneticPr fontId="33"/>
  </si>
  <si>
    <t>設定対象おやつ</t>
    <rPh sb="0" eb="2">
      <t>セッテイ</t>
    </rPh>
    <rPh sb="2" eb="4">
      <t>タイショウ</t>
    </rPh>
    <phoneticPr fontId="33"/>
  </si>
  <si>
    <t>設定年</t>
    <rPh sb="0" eb="2">
      <t>セッテイ</t>
    </rPh>
    <rPh sb="2" eb="3">
      <t>ドシ</t>
    </rPh>
    <phoneticPr fontId="33"/>
  </si>
  <si>
    <t>設定月</t>
    <rPh sb="0" eb="2">
      <t>セッテイ</t>
    </rPh>
    <rPh sb="2" eb="3">
      <t>ヅキ</t>
    </rPh>
    <phoneticPr fontId="33"/>
  </si>
  <si>
    <t>対象年齢下</t>
    <rPh sb="0" eb="2">
      <t>タイショウ</t>
    </rPh>
    <rPh sb="2" eb="4">
      <t>ネンレイ</t>
    </rPh>
    <rPh sb="4" eb="5">
      <t>シタ</t>
    </rPh>
    <phoneticPr fontId="33"/>
  </si>
  <si>
    <t>対象年齢上</t>
    <rPh sb="0" eb="2">
      <t>タイショウ</t>
    </rPh>
    <rPh sb="2" eb="4">
      <t>ネンレイ</t>
    </rPh>
    <rPh sb="4" eb="5">
      <t>ウエ</t>
    </rPh>
    <phoneticPr fontId="33"/>
  </si>
  <si>
    <t>対象性別</t>
    <rPh sb="0" eb="2">
      <t>タイショウ</t>
    </rPh>
    <rPh sb="2" eb="4">
      <t>セイベツ</t>
    </rPh>
    <phoneticPr fontId="33"/>
  </si>
  <si>
    <t>目標エネルギー</t>
    <rPh sb="0" eb="2">
      <t>モクヒョウ</t>
    </rPh>
    <phoneticPr fontId="33"/>
  </si>
  <si>
    <t>目標たんぱく質</t>
    <rPh sb="0" eb="2">
      <t>モクヒョウ</t>
    </rPh>
    <rPh sb="6" eb="7">
      <t>シツ</t>
    </rPh>
    <phoneticPr fontId="33"/>
  </si>
  <si>
    <t>目標脂質</t>
    <rPh sb="0" eb="2">
      <t>モクヒョウ</t>
    </rPh>
    <rPh sb="2" eb="4">
      <t>シシツ</t>
    </rPh>
    <phoneticPr fontId="33"/>
  </si>
  <si>
    <t>目標カルシウム</t>
    <rPh sb="0" eb="2">
      <t>モクヒョウ</t>
    </rPh>
    <phoneticPr fontId="33"/>
  </si>
  <si>
    <t>目標鉄</t>
    <rPh sb="0" eb="2">
      <t>モクヒョウ</t>
    </rPh>
    <rPh sb="2" eb="3">
      <t>テツ</t>
    </rPh>
    <phoneticPr fontId="33"/>
  </si>
  <si>
    <t>目標Ｖ_Ａ</t>
    <rPh sb="0" eb="2">
      <t>モクヒョウ</t>
    </rPh>
    <phoneticPr fontId="33"/>
  </si>
  <si>
    <t>目標Ｖ_Ｂ1</t>
    <rPh sb="0" eb="2">
      <t>モクヒョウ</t>
    </rPh>
    <phoneticPr fontId="33"/>
  </si>
  <si>
    <t>目標Ｖ_Ｂ2</t>
    <rPh sb="0" eb="2">
      <t>モクヒョウ</t>
    </rPh>
    <phoneticPr fontId="33"/>
  </si>
  <si>
    <t>目標Ｖ_Ｃ</t>
    <rPh sb="0" eb="2">
      <t>モクヒョウ</t>
    </rPh>
    <phoneticPr fontId="33"/>
  </si>
  <si>
    <t>目標食塩</t>
    <rPh sb="0" eb="2">
      <t>モクヒョウ</t>
    </rPh>
    <rPh sb="2" eb="4">
      <t>ショクエン</t>
    </rPh>
    <phoneticPr fontId="33"/>
  </si>
  <si>
    <t>目標繊維</t>
    <rPh sb="0" eb="2">
      <t>モクヒョウ</t>
    </rPh>
    <rPh sb="2" eb="4">
      <t>センイ</t>
    </rPh>
    <phoneticPr fontId="33"/>
  </si>
  <si>
    <t>目標炭水化物Ｅ％</t>
    <rPh sb="0" eb="2">
      <t>モクヒョウ</t>
    </rPh>
    <rPh sb="2" eb="6">
      <t>タンスイカブツ</t>
    </rPh>
    <phoneticPr fontId="33"/>
  </si>
  <si>
    <t>目標脂肪Ｅ％</t>
    <rPh sb="0" eb="2">
      <t>モクヒョウ</t>
    </rPh>
    <rPh sb="2" eb="4">
      <t>シボウ</t>
    </rPh>
    <phoneticPr fontId="33"/>
  </si>
  <si>
    <t>目標たんぱく質Ｅ％</t>
    <rPh sb="0" eb="2">
      <t>モクヒョウ</t>
    </rPh>
    <rPh sb="6" eb="7">
      <t>シツ</t>
    </rPh>
    <phoneticPr fontId="33"/>
  </si>
  <si>
    <t>給与エネルギー</t>
    <phoneticPr fontId="33"/>
  </si>
  <si>
    <t>給与たんぱく質</t>
    <rPh sb="6" eb="7">
      <t>シツ</t>
    </rPh>
    <phoneticPr fontId="33"/>
  </si>
  <si>
    <t>給与脂質</t>
    <rPh sb="2" eb="4">
      <t>シシツ</t>
    </rPh>
    <phoneticPr fontId="33"/>
  </si>
  <si>
    <t>給与カルシウム</t>
    <phoneticPr fontId="33"/>
  </si>
  <si>
    <t>給与鉄</t>
    <rPh sb="2" eb="3">
      <t>テツ</t>
    </rPh>
    <phoneticPr fontId="33"/>
  </si>
  <si>
    <t>給与Ｖ_Ａ</t>
    <phoneticPr fontId="33"/>
  </si>
  <si>
    <t>給与Ｖ_Ｂ1</t>
    <phoneticPr fontId="33"/>
  </si>
  <si>
    <t>給与Ｖ_Ｂ2</t>
    <phoneticPr fontId="33"/>
  </si>
  <si>
    <t>給与Ｖ_Ｃ</t>
    <phoneticPr fontId="33"/>
  </si>
  <si>
    <t>給与食塩</t>
    <rPh sb="2" eb="4">
      <t>ショクエン</t>
    </rPh>
    <phoneticPr fontId="33"/>
  </si>
  <si>
    <t>給与繊維</t>
    <rPh sb="2" eb="4">
      <t>センイ</t>
    </rPh>
    <phoneticPr fontId="33"/>
  </si>
  <si>
    <t>給与炭水化物Ｅ％</t>
    <rPh sb="2" eb="6">
      <t>タンスイカブツ</t>
    </rPh>
    <phoneticPr fontId="33"/>
  </si>
  <si>
    <t>給与脂肪Ｅ％</t>
    <rPh sb="2" eb="4">
      <t>シボウ</t>
    </rPh>
    <phoneticPr fontId="33"/>
  </si>
  <si>
    <t>給与たんぱく質Ｅ％</t>
    <rPh sb="0" eb="2">
      <t>キュウヨ</t>
    </rPh>
    <rPh sb="6" eb="7">
      <t>シツ</t>
    </rPh>
    <phoneticPr fontId="33"/>
  </si>
  <si>
    <t>目標と実際評価</t>
    <rPh sb="0" eb="2">
      <t>モクヒョウ</t>
    </rPh>
    <rPh sb="3" eb="5">
      <t>ジッサイ</t>
    </rPh>
    <rPh sb="5" eb="7">
      <t>ヒョウカ</t>
    </rPh>
    <phoneticPr fontId="33"/>
  </si>
  <si>
    <t>栄養成分表示</t>
    <rPh sb="0" eb="2">
      <t>エイヨウ</t>
    </rPh>
    <rPh sb="2" eb="4">
      <t>セイブン</t>
    </rPh>
    <rPh sb="4" eb="6">
      <t>ヒョウジ</t>
    </rPh>
    <phoneticPr fontId="33"/>
  </si>
  <si>
    <t>献立表提供</t>
    <rPh sb="0" eb="2">
      <t>コンダテ</t>
    </rPh>
    <rPh sb="2" eb="3">
      <t>ヒョウ</t>
    </rPh>
    <rPh sb="3" eb="5">
      <t>テイキョウ</t>
    </rPh>
    <phoneticPr fontId="33"/>
  </si>
  <si>
    <t>卓上メモ</t>
    <rPh sb="0" eb="2">
      <t>タクジョウ</t>
    </rPh>
    <phoneticPr fontId="33"/>
  </si>
  <si>
    <t>ポスター掲示</t>
    <rPh sb="4" eb="6">
      <t>ケイジ</t>
    </rPh>
    <phoneticPr fontId="33"/>
  </si>
  <si>
    <t>給食たより</t>
    <rPh sb="0" eb="2">
      <t>キュウショク</t>
    </rPh>
    <phoneticPr fontId="33"/>
  </si>
  <si>
    <t>実物展示</t>
    <rPh sb="0" eb="2">
      <t>ジツブツ</t>
    </rPh>
    <rPh sb="2" eb="4">
      <t>テンジ</t>
    </rPh>
    <phoneticPr fontId="33"/>
  </si>
  <si>
    <t>給食時訪問</t>
    <rPh sb="0" eb="2">
      <t>キュウショク</t>
    </rPh>
    <rPh sb="2" eb="3">
      <t>ジ</t>
    </rPh>
    <rPh sb="3" eb="5">
      <t>ホウモン</t>
    </rPh>
    <phoneticPr fontId="33"/>
  </si>
  <si>
    <t>健康に配慮したメニュー提示</t>
    <rPh sb="0" eb="2">
      <t>ケンコウ</t>
    </rPh>
    <rPh sb="3" eb="5">
      <t>ハイリョ</t>
    </rPh>
    <rPh sb="11" eb="13">
      <t>テイジ</t>
    </rPh>
    <phoneticPr fontId="33"/>
  </si>
  <si>
    <t>推奨組み合わせ例の提示</t>
    <rPh sb="0" eb="2">
      <t>スイショウ</t>
    </rPh>
    <rPh sb="2" eb="3">
      <t>ク</t>
    </rPh>
    <rPh sb="4" eb="5">
      <t>ア</t>
    </rPh>
    <rPh sb="7" eb="8">
      <t>レイ</t>
    </rPh>
    <rPh sb="9" eb="11">
      <t>テイジ</t>
    </rPh>
    <phoneticPr fontId="33"/>
  </si>
  <si>
    <t>情報その他</t>
    <rPh sb="0" eb="2">
      <t>ジョウホウ</t>
    </rPh>
    <rPh sb="4" eb="5">
      <t>タ</t>
    </rPh>
    <phoneticPr fontId="33"/>
  </si>
  <si>
    <t>情報他・記載</t>
    <rPh sb="0" eb="2">
      <t>ジョウホウ</t>
    </rPh>
    <rPh sb="2" eb="3">
      <t>タ</t>
    </rPh>
    <rPh sb="4" eb="6">
      <t>キサイ</t>
    </rPh>
    <phoneticPr fontId="33"/>
  </si>
  <si>
    <t>個別内容1</t>
    <rPh sb="0" eb="2">
      <t>コベツ</t>
    </rPh>
    <rPh sb="2" eb="4">
      <t>ナイヨウ</t>
    </rPh>
    <phoneticPr fontId="33"/>
  </si>
  <si>
    <t>個別人数1</t>
    <rPh sb="0" eb="2">
      <t>コベツ</t>
    </rPh>
    <rPh sb="2" eb="4">
      <t>ニンズウ</t>
    </rPh>
    <phoneticPr fontId="33"/>
  </si>
  <si>
    <t>個別内容2</t>
    <rPh sb="0" eb="2">
      <t>コベツ</t>
    </rPh>
    <rPh sb="2" eb="4">
      <t>ナイヨウ</t>
    </rPh>
    <phoneticPr fontId="33"/>
  </si>
  <si>
    <t>個別人数2</t>
    <rPh sb="0" eb="2">
      <t>コベツ</t>
    </rPh>
    <rPh sb="2" eb="4">
      <t>ニンズウ</t>
    </rPh>
    <phoneticPr fontId="33"/>
  </si>
  <si>
    <t>個別内容3</t>
    <rPh sb="0" eb="2">
      <t>コベツ</t>
    </rPh>
    <rPh sb="2" eb="4">
      <t>ナイヨウ</t>
    </rPh>
    <phoneticPr fontId="33"/>
  </si>
  <si>
    <t>個別人数3</t>
    <rPh sb="0" eb="2">
      <t>コベツ</t>
    </rPh>
    <rPh sb="2" eb="4">
      <t>ニンズウ</t>
    </rPh>
    <phoneticPr fontId="33"/>
  </si>
  <si>
    <t>集団内容1</t>
    <rPh sb="0" eb="2">
      <t>シュウダン</t>
    </rPh>
    <rPh sb="2" eb="4">
      <t>ナイヨウ</t>
    </rPh>
    <phoneticPr fontId="33"/>
  </si>
  <si>
    <t>集団回数1</t>
    <rPh sb="0" eb="2">
      <t>シュウダン</t>
    </rPh>
    <rPh sb="2" eb="4">
      <t>カイスウ</t>
    </rPh>
    <phoneticPr fontId="33"/>
  </si>
  <si>
    <t>集団人数1</t>
    <rPh sb="0" eb="2">
      <t>シュウダン</t>
    </rPh>
    <rPh sb="2" eb="4">
      <t>ニンズウ</t>
    </rPh>
    <phoneticPr fontId="33"/>
  </si>
  <si>
    <t>集団内容2</t>
    <rPh sb="0" eb="2">
      <t>シュウダン</t>
    </rPh>
    <rPh sb="2" eb="4">
      <t>ナイヨウ</t>
    </rPh>
    <phoneticPr fontId="33"/>
  </si>
  <si>
    <t>集団回数2</t>
    <rPh sb="0" eb="2">
      <t>シュウダン</t>
    </rPh>
    <rPh sb="2" eb="4">
      <t>カイスウ</t>
    </rPh>
    <phoneticPr fontId="33"/>
  </si>
  <si>
    <t>集団人数2</t>
    <rPh sb="0" eb="2">
      <t>シュウダン</t>
    </rPh>
    <rPh sb="2" eb="4">
      <t>ニンズウ</t>
    </rPh>
    <phoneticPr fontId="33"/>
  </si>
  <si>
    <t>集団内容3</t>
    <rPh sb="0" eb="2">
      <t>シュウダン</t>
    </rPh>
    <rPh sb="2" eb="4">
      <t>ナイヨウ</t>
    </rPh>
    <phoneticPr fontId="33"/>
  </si>
  <si>
    <t>集団回数3</t>
    <rPh sb="0" eb="2">
      <t>シュウダン</t>
    </rPh>
    <rPh sb="2" eb="4">
      <t>カイスウ</t>
    </rPh>
    <phoneticPr fontId="33"/>
  </si>
  <si>
    <t>集団人数3</t>
    <rPh sb="0" eb="2">
      <t>シュウダン</t>
    </rPh>
    <rPh sb="2" eb="4">
      <t>ニンズウ</t>
    </rPh>
    <phoneticPr fontId="33"/>
  </si>
  <si>
    <t>課題と評価有無</t>
    <rPh sb="0" eb="2">
      <t>カダイ</t>
    </rPh>
    <rPh sb="3" eb="5">
      <t>ヒョウカ</t>
    </rPh>
    <rPh sb="5" eb="7">
      <t>ウム</t>
    </rPh>
    <phoneticPr fontId="33"/>
  </si>
  <si>
    <t>栄養課題内容</t>
    <rPh sb="0" eb="2">
      <t>エイヨウ</t>
    </rPh>
    <rPh sb="2" eb="4">
      <t>カダイ</t>
    </rPh>
    <rPh sb="4" eb="6">
      <t>ナイヨウ</t>
    </rPh>
    <phoneticPr fontId="33"/>
  </si>
  <si>
    <t>栄養課題に対する取組内容</t>
    <rPh sb="0" eb="2">
      <t>エイヨウ</t>
    </rPh>
    <rPh sb="2" eb="4">
      <t>カダイ</t>
    </rPh>
    <rPh sb="5" eb="6">
      <t>タイ</t>
    </rPh>
    <rPh sb="8" eb="10">
      <t>トリクミ</t>
    </rPh>
    <rPh sb="10" eb="12">
      <t>ナイヨウ</t>
    </rPh>
    <phoneticPr fontId="33"/>
  </si>
  <si>
    <t>施設の自己評価内容</t>
    <rPh sb="0" eb="2">
      <t>シセツ</t>
    </rPh>
    <rPh sb="3" eb="5">
      <t>ジコ</t>
    </rPh>
    <rPh sb="5" eb="7">
      <t>ヒョウカ</t>
    </rPh>
    <rPh sb="7" eb="9">
      <t>ナイヨウ</t>
    </rPh>
    <phoneticPr fontId="33"/>
  </si>
  <si>
    <t>野菜１食か１日</t>
    <rPh sb="0" eb="2">
      <t>ヤサイ</t>
    </rPh>
    <rPh sb="3" eb="4">
      <t>ショク</t>
    </rPh>
    <rPh sb="6" eb="7">
      <t>ニチ</t>
    </rPh>
    <phoneticPr fontId="33"/>
  </si>
  <si>
    <t>野菜目標量</t>
    <rPh sb="0" eb="2">
      <t>ヤサイ</t>
    </rPh>
    <rPh sb="2" eb="4">
      <t>モクヒョウ</t>
    </rPh>
    <rPh sb="4" eb="5">
      <t>リョウ</t>
    </rPh>
    <phoneticPr fontId="33"/>
  </si>
  <si>
    <t>野菜提供量</t>
    <rPh sb="0" eb="2">
      <t>ヤサイ</t>
    </rPh>
    <rPh sb="2" eb="4">
      <t>テイキョウ</t>
    </rPh>
    <rPh sb="4" eb="5">
      <t>リョウ</t>
    </rPh>
    <phoneticPr fontId="33"/>
  </si>
  <si>
    <t>果物１食か１日</t>
    <rPh sb="0" eb="2">
      <t>クダモノ</t>
    </rPh>
    <rPh sb="3" eb="4">
      <t>ショク</t>
    </rPh>
    <rPh sb="6" eb="7">
      <t>ニチ</t>
    </rPh>
    <phoneticPr fontId="33"/>
  </si>
  <si>
    <t>果物目標量</t>
    <rPh sb="0" eb="2">
      <t>クダモノ</t>
    </rPh>
    <rPh sb="2" eb="4">
      <t>モクヒョウ</t>
    </rPh>
    <rPh sb="4" eb="5">
      <t>リョウ</t>
    </rPh>
    <phoneticPr fontId="33"/>
  </si>
  <si>
    <t>果物提供量</t>
    <rPh sb="0" eb="2">
      <t>クダモノ</t>
    </rPh>
    <rPh sb="2" eb="4">
      <t>テイキョウ</t>
    </rPh>
    <rPh sb="4" eb="5">
      <t>リョウ</t>
    </rPh>
    <phoneticPr fontId="33"/>
  </si>
  <si>
    <t>委託の有無</t>
    <phoneticPr fontId="33"/>
  </si>
  <si>
    <t>献立作成</t>
    <rPh sb="0" eb="2">
      <t>コンダテ</t>
    </rPh>
    <rPh sb="2" eb="4">
      <t>サクセイ</t>
    </rPh>
    <phoneticPr fontId="33"/>
  </si>
  <si>
    <t>発注</t>
    <rPh sb="0" eb="2">
      <t>ハッチュウ</t>
    </rPh>
    <phoneticPr fontId="33"/>
  </si>
  <si>
    <t>調理</t>
    <rPh sb="0" eb="2">
      <t>チョウリ</t>
    </rPh>
    <phoneticPr fontId="33"/>
  </si>
  <si>
    <t>盛付</t>
    <rPh sb="0" eb="2">
      <t>モリツケ</t>
    </rPh>
    <phoneticPr fontId="33"/>
  </si>
  <si>
    <t>配膳</t>
    <rPh sb="0" eb="2">
      <t>ハイゼン</t>
    </rPh>
    <phoneticPr fontId="33"/>
  </si>
  <si>
    <t>食器洗浄</t>
    <rPh sb="0" eb="2">
      <t>ショッキ</t>
    </rPh>
    <rPh sb="2" eb="4">
      <t>センジョウ</t>
    </rPh>
    <phoneticPr fontId="33"/>
  </si>
  <si>
    <t>委託その他</t>
    <rPh sb="0" eb="2">
      <t>イタク</t>
    </rPh>
    <rPh sb="4" eb="5">
      <t>タ</t>
    </rPh>
    <phoneticPr fontId="33"/>
  </si>
  <si>
    <t>委託他・記載</t>
    <rPh sb="0" eb="2">
      <t>イタク</t>
    </rPh>
    <rPh sb="2" eb="3">
      <t>タ</t>
    </rPh>
    <rPh sb="4" eb="6">
      <t>キサイ</t>
    </rPh>
    <phoneticPr fontId="33"/>
  </si>
  <si>
    <t>委託契約内容の書類整備有無</t>
    <rPh sb="0" eb="2">
      <t>イタク</t>
    </rPh>
    <rPh sb="2" eb="4">
      <t>ケイヤク</t>
    </rPh>
    <rPh sb="4" eb="6">
      <t>ナイヨウ</t>
    </rPh>
    <rPh sb="7" eb="9">
      <t>ショルイ</t>
    </rPh>
    <rPh sb="9" eb="11">
      <t>セイビ</t>
    </rPh>
    <rPh sb="11" eb="13">
      <t>ウム</t>
    </rPh>
    <phoneticPr fontId="33"/>
  </si>
  <si>
    <t>作成者職種</t>
    <rPh sb="0" eb="3">
      <t>サクセイシャ</t>
    </rPh>
    <rPh sb="3" eb="4">
      <t>ショク</t>
    </rPh>
    <rPh sb="4" eb="5">
      <t>シュ</t>
    </rPh>
    <phoneticPr fontId="33"/>
  </si>
  <si>
    <t>施設区分</t>
    <rPh sb="0" eb="2">
      <t>シセツ</t>
    </rPh>
    <rPh sb="2" eb="4">
      <t>クブン</t>
    </rPh>
    <phoneticPr fontId="33"/>
  </si>
  <si>
    <t>(材･売)</t>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</si>
  <si>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</si>
  <si>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</si>
  <si>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</si>
  <si>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</si>
  <si>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１対象者数の把握</t>
    <rPh sb="1" eb="3">
      <t>タイショウ</t>
    </rPh>
    <rPh sb="3" eb="4">
      <t>シャ</t>
    </rPh>
    <rPh sb="4" eb="5">
      <t>スウ</t>
    </rPh>
    <rPh sb="6" eb="8">
      <t>ハアク</t>
    </rPh>
    <phoneticPr fontId="1"/>
  </si>
  <si>
    <t>２身長の把握</t>
    <rPh sb="1" eb="3">
      <t>シンチョウ</t>
    </rPh>
    <rPh sb="4" eb="6">
      <t>ハアク</t>
    </rPh>
    <phoneticPr fontId="1"/>
  </si>
  <si>
    <t xml:space="preserve"> ３ 体重の把握</t>
    <phoneticPr fontId="1"/>
  </si>
  <si>
    <t xml:space="preserve"> ４ BMIなどによる体格の把握</t>
    <phoneticPr fontId="1"/>
  </si>
  <si>
    <t xml:space="preserve"> ５ 身体活動状況の把握</t>
    <phoneticPr fontId="1"/>
  </si>
  <si>
    <t xml:space="preserve"> ６ 食物アレルギーの把握</t>
  </si>
  <si>
    <t xml:space="preserve"> ７ 食物アレルギーへの対応</t>
    <phoneticPr fontId="1"/>
  </si>
  <si>
    <t xml:space="preserve"> ８　疾病状況の把握</t>
    <phoneticPr fontId="1"/>
  </si>
  <si>
    <t xml:space="preserve"> ９　生活習慣の把握</t>
  </si>
  <si>
    <t xml:space="preserve"> １ 食事の摂取量の把握</t>
    <phoneticPr fontId="1"/>
  </si>
  <si>
    <t>摂取毎日</t>
    <rPh sb="0" eb="2">
      <t>セッシュ</t>
    </rPh>
    <rPh sb="2" eb="4">
      <t>マイニチ</t>
    </rPh>
    <phoneticPr fontId="1"/>
  </si>
  <si>
    <t>摂取月</t>
    <rPh sb="0" eb="2">
      <t>セッシュ</t>
    </rPh>
    <rPh sb="2" eb="3">
      <t>ツキ</t>
    </rPh>
    <phoneticPr fontId="1"/>
  </si>
  <si>
    <t>摂取年</t>
    <rPh sb="0" eb="2">
      <t>セッシュ</t>
    </rPh>
    <rPh sb="2" eb="3">
      <t>ネン</t>
    </rPh>
    <phoneticPr fontId="1"/>
  </si>
  <si>
    <t>２ 嗜好･満足度調査</t>
    <phoneticPr fontId="1"/>
  </si>
  <si>
    <t>３　その他</t>
    <rPh sb="4" eb="5">
      <t>タ</t>
    </rPh>
    <phoneticPr fontId="1"/>
  </si>
  <si>
    <t>リスト</t>
    <phoneticPr fontId="1"/>
  </si>
  <si>
    <t>利用者の健康づくり</t>
    <rPh sb="0" eb="3">
      <t>リヨウシャ</t>
    </rPh>
    <rPh sb="4" eb="6">
      <t>ケンコウ</t>
    </rPh>
    <phoneticPr fontId="1"/>
  </si>
  <si>
    <t>望ましい食習慣の確立</t>
    <phoneticPr fontId="1"/>
  </si>
  <si>
    <t>十分な栄養素の摂取</t>
    <phoneticPr fontId="1"/>
  </si>
  <si>
    <t>安価での提供</t>
    <phoneticPr fontId="1"/>
  </si>
  <si>
    <t>楽しい食事</t>
    <phoneticPr fontId="1"/>
  </si>
  <si>
    <t>その他</t>
    <phoneticPr fontId="1"/>
  </si>
  <si>
    <t>１－２　健康づくりの一環として給食が機能しているか</t>
    <phoneticPr fontId="1"/>
  </si>
  <si>
    <t>給食会議頻度</t>
    <rPh sb="0" eb="2">
      <t>キュウショク</t>
    </rPh>
    <rPh sb="2" eb="4">
      <t>カイギ</t>
    </rPh>
    <rPh sb="4" eb="6">
      <t>ヒンド</t>
    </rPh>
    <phoneticPr fontId="1"/>
  </si>
  <si>
    <t>管理者</t>
    <phoneticPr fontId="1"/>
  </si>
  <si>
    <t>管理栄養士・栄養士</t>
    <phoneticPr fontId="1"/>
  </si>
  <si>
    <t>調理師・調理担当者</t>
    <phoneticPr fontId="1"/>
  </si>
  <si>
    <t>給食利用者</t>
    <phoneticPr fontId="1"/>
  </si>
  <si>
    <t>介護・看護担当者</t>
    <phoneticPr fontId="1"/>
  </si>
  <si>
    <t>その他（</t>
    <phoneticPr fontId="1"/>
  </si>
  <si>
    <t>衛生管理マニュアルの活用</t>
    <phoneticPr fontId="1"/>
  </si>
  <si>
    <t>衛生点検表の活用</t>
    <phoneticPr fontId="1"/>
  </si>
  <si>
    <t>①食中毒発生時マニュアル</t>
    <phoneticPr fontId="1"/>
  </si>
  <si>
    <t>②災害時マニュアル</t>
    <phoneticPr fontId="1"/>
  </si>
  <si>
    <t>③食品の備蓄</t>
    <phoneticPr fontId="1"/>
  </si>
  <si>
    <t>④他施設との連携</t>
    <phoneticPr fontId="1"/>
  </si>
  <si>
    <t>５　健康管理部門と栄養管理部門との連携</t>
    <phoneticPr fontId="1"/>
  </si>
  <si>
    <t>対象別に設定した給与栄養目標量の種類</t>
    <phoneticPr fontId="1"/>
  </si>
  <si>
    <t>設定朝食</t>
    <rPh sb="0" eb="2">
      <t>セッテイ</t>
    </rPh>
    <rPh sb="2" eb="4">
      <t>チョウショク</t>
    </rPh>
    <phoneticPr fontId="1"/>
  </si>
  <si>
    <t>設定昼食</t>
    <rPh sb="0" eb="2">
      <t>セッテイ</t>
    </rPh>
    <rPh sb="2" eb="4">
      <t>チュウショク</t>
    </rPh>
    <phoneticPr fontId="1"/>
  </si>
  <si>
    <t>設定夜食</t>
    <rPh sb="0" eb="2">
      <t>セッテイ</t>
    </rPh>
    <rPh sb="2" eb="4">
      <t>ヤショク</t>
    </rPh>
    <phoneticPr fontId="1"/>
  </si>
  <si>
    <t>設定おやつ</t>
    <rPh sb="0" eb="2">
      <t>セッテイ</t>
    </rPh>
    <phoneticPr fontId="1"/>
  </si>
  <si>
    <t>対象性別</t>
    <rPh sb="0" eb="2">
      <t>タイショウ</t>
    </rPh>
    <rPh sb="2" eb="4">
      <t>セイベツ</t>
    </rPh>
    <phoneticPr fontId="1"/>
  </si>
  <si>
    <t>目標と実際評価</t>
    <phoneticPr fontId="1"/>
  </si>
  <si>
    <t>栄養成分表示</t>
    <phoneticPr fontId="1"/>
  </si>
  <si>
    <t>献立表の提供</t>
    <phoneticPr fontId="1"/>
  </si>
  <si>
    <t>卓上メモ</t>
    <phoneticPr fontId="1"/>
  </si>
  <si>
    <t>ポスターの掲示</t>
    <phoneticPr fontId="1"/>
  </si>
  <si>
    <t>給食たより等の配布</t>
    <phoneticPr fontId="1"/>
  </si>
  <si>
    <t>実物展示</t>
    <phoneticPr fontId="1"/>
  </si>
  <si>
    <t>給食時間の訪問</t>
    <phoneticPr fontId="1"/>
  </si>
  <si>
    <t>健康に配慮したメニュー提示</t>
    <phoneticPr fontId="1"/>
  </si>
  <si>
    <t>推奨組合せの例の提示</t>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</si>
  <si>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</si>
  <si>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</si>
  <si>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</si>
  <si>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</si>
  <si>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</si>
  <si>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</si>
  <si>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</si>
  <si>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配膳</t>
    <rPh sb="0" eb="2">
      <t>ハイゼン</t>
    </rPh>
    <phoneticPr fontId="1"/>
  </si>
  <si>
    <t>食器洗浄</t>
    <rPh sb="0" eb="2">
      <t>ショッキ</t>
    </rPh>
    <rPh sb="2" eb="4">
      <t>センジョウ</t>
    </rPh>
    <phoneticPr fontId="1"/>
  </si>
  <si>
    <t>盛付</t>
    <rPh sb="0" eb="1">
      <t>モ</t>
    </rPh>
    <rPh sb="1" eb="2">
      <t>ツ</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</si>
  <si>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</si>
  <si>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</si>
  <si>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</si>
  <si>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その他</t>
    <rPh sb="2" eb="3">
      <t>タ</t>
    </rPh>
    <phoneticPr fontId="1"/>
  </si>
  <si>
    <t>設定夕食</t>
    <rPh sb="0" eb="2">
      <t>セッテイ</t>
    </rPh>
    <rPh sb="2" eb="4">
      <t>ユウショク</t>
    </rPh>
    <phoneticPr fontId="1"/>
  </si>
  <si>
    <t>Ⅷ　栄養指導</t>
    <phoneticPr fontId="1"/>
  </si>
  <si>
    <t>(材･売)</t>
  </si>
  <si>
    <t>定食区分</t>
    <rPh sb="0" eb="2">
      <t>テイショク</t>
    </rPh>
    <rPh sb="2" eb="4">
      <t>クブン</t>
    </rPh>
    <phoneticPr fontId="1"/>
  </si>
  <si>
    <t>←色付け用</t>
    <rPh sb="1" eb="2">
      <t>イロ</t>
    </rPh>
    <rPh sb="2" eb="3">
      <t>ツ</t>
    </rPh>
    <rPh sb="4" eb="5">
      <t>ヨウ</t>
    </rPh>
    <phoneticPr fontId="1"/>
  </si>
  <si>
    <t>提供有無→</t>
    <rPh sb="0" eb="2">
      <t>テイキョウ</t>
    </rPh>
    <rPh sb="2" eb="4">
      <t>ウム</t>
    </rPh>
    <phoneticPr fontId="1"/>
  </si>
  <si>
    <t>栄養指導</t>
    <rPh sb="0" eb="2">
      <t>エイヨウ</t>
    </rPh>
    <rPh sb="2" eb="4">
      <t>シドウ</t>
    </rPh>
    <phoneticPr fontId="1"/>
  </si>
  <si>
    <t>色付け用→</t>
    <rPh sb="0" eb="1">
      <t>イロ</t>
    </rPh>
    <rPh sb="1" eb="2">
      <t>ツ</t>
    </rPh>
    <rPh sb="3" eb="4">
      <t>ヨウ</t>
    </rPh>
    <phoneticPr fontId="1"/>
  </si>
  <si>
    <t>９その他</t>
    <phoneticPr fontId="1"/>
  </si>
  <si>
    <t>　　　選択</t>
    <rPh sb="3" eb="5">
      <t>センタク</t>
    </rPh>
    <phoneticPr fontId="1"/>
  </si>
  <si>
    <t>（有の場合は下記にチェック）</t>
    <phoneticPr fontId="1"/>
  </si>
  <si>
    <t>推奨組合せ例の提示</t>
    <rPh sb="0" eb="2">
      <t>スイショウ</t>
    </rPh>
    <rPh sb="2" eb="4">
      <t>クミアワ</t>
    </rPh>
    <rPh sb="5" eb="6">
      <t>レイ</t>
    </rPh>
    <rPh sb="7" eb="9">
      <t>テイジ</t>
    </rPh>
    <phoneticPr fontId="1"/>
  </si>
  <si>
    <t>給食時の訪問</t>
    <rPh sb="0" eb="2">
      <t>キュウショク</t>
    </rPh>
    <rPh sb="2" eb="3">
      <t>ジ</t>
    </rPh>
    <rPh sb="4" eb="6">
      <t>ホウモン</t>
    </rPh>
    <phoneticPr fontId="1"/>
  </si>
  <si>
    <t>【利用者に関する把握・調査】該当に印をつけ頻度を記入する</t>
    <phoneticPr fontId="1"/>
  </si>
  <si>
    <t>B1（mg）</t>
    <phoneticPr fontId="1"/>
  </si>
  <si>
    <t>責任者と作成者</t>
    <rPh sb="0" eb="3">
      <t>セキニンシャ</t>
    </rPh>
    <rPh sb="4" eb="7">
      <t>サクセイシャ</t>
    </rPh>
    <phoneticPr fontId="1"/>
  </si>
  <si>
    <t>作成者</t>
    <rPh sb="0" eb="3">
      <t>サクセイシャ</t>
    </rPh>
    <phoneticPr fontId="1"/>
  </si>
  <si>
    <t>氏名</t>
    <rPh sb="0" eb="2">
      <t>シメイ</t>
    </rPh>
    <phoneticPr fontId="1"/>
  </si>
  <si>
    <t>＊次項へ⇓</t>
    <rPh sb="1" eb="3">
      <t>ジコウ</t>
    </rPh>
    <phoneticPr fontId="1"/>
  </si>
  <si>
    <t>（材）</t>
    <phoneticPr fontId="1"/>
  </si>
  <si>
    <t>（売）</t>
    <rPh sb="1" eb="2">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</si>
</sst>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_);[Red]\(0.0\)"/>
    <numFmt numFmtId="180" formatCode="#"/>
    <numFmt numFmtId="181" formatCode="0.0_ "/>
    <numFmt numFmtId="182" formatCode="0.00_);[Red]\(0.00\)"/>
  </numFmts>
  <fonts count="50">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7"/>
      <color theme="1"/>
      <name val="ＭＳ Ｐ明朝"/>
      <family val="1"/>
      <charset val="128"/>
    </font>
    <font>
      <sz val="11"/>
      <color theme="1"/>
      <name val="ＭＳ Ｐ明朝"/>
      <family val="1"/>
      <charset val="128"/>
    </font>
    <font>
      <sz val="9.5"/>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10"/>
      <color theme="1"/>
      <name val="ＭＳ Ｐ明朝"/>
      <family val="1"/>
      <charset val="128"/>
    </font>
    <font>
      <sz val="11"/>
      <name val="ＭＳ Ｐゴシック"/>
      <family val="3"/>
      <charset val="128"/>
    </font>
    <font>
      <sz val="9"/>
      <color rgb="FF000000"/>
      <name val="Meiryo UI"/>
      <family val="3"/>
      <charset val="128"/>
    </font>
    <font>
      <sz val="10"/>
      <name val="ＭＳ Ｐゴシック"/>
      <family val="3"/>
      <charset val="128"/>
    </font>
    <font>
      <sz val="6"/>
      <name val="ＭＳ Ｐゴシック"/>
      <family val="3"/>
      <charset val="128"/>
    </font>
    <font>
      <sz val="10"/>
      <color indexed="1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9"/>
      <color indexed="81"/>
      <name val="ＭＳ Ｐゴシック"/>
      <family val="3"/>
      <charset val="128"/>
    </font>
    <font>
      <sz val="8"/>
      <color indexed="81"/>
      <name val="ＭＳ Ｐゴシック"/>
      <family val="3"/>
      <charset val="128"/>
    </font>
    <font>
      <b/>
      <sz val="8"/>
      <color indexed="81"/>
      <name val="ＭＳ Ｐゴシック"/>
      <family val="3"/>
      <charset val="128"/>
    </font>
    <font>
      <sz val="9"/>
      <color indexed="81"/>
      <name val="ＭＳ Ｐ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8"/>
      <color theme="1"/>
      <name val="HGｺﾞｼｯｸE"/>
      <family val="3"/>
      <charset val="128"/>
    </font>
    <font>
      <u/>
      <sz val="10"/>
      <color indexed="81"/>
      <name val="MS P 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rgb="FFFF99CC"/>
        <bgColor indexed="64"/>
      </patternFill>
    </fill>
    <fill>
      <patternFill patternType="solid">
        <fgColor rgb="FFCCFFFF"/>
        <bgColor indexed="64"/>
      </patternFill>
    </fill>
    <fill>
      <patternFill patternType="solid">
        <fgColor indexed="10"/>
        <bgColor indexed="64"/>
      </patternFill>
    </fill>
    <fill>
      <patternFill patternType="solid">
        <fgColor rgb="FFFFFF9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s>
  <borders count="66">
    <border>
      <left/>
      <right/>
      <top/>
      <bottom/>
      <diagonal/>
    </border>
    <border>
      <left style="thin">
        <color rgb="FF000000"/>
      </left>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rgb="FF000000"/>
      </top>
      <bottom style="thin">
        <color indexed="64"/>
      </bottom>
      <diagonal/>
    </border>
    <border>
      <left/>
      <right/>
      <top style="hair">
        <color indexed="64"/>
      </top>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bottom style="thin">
        <color rgb="FF000000"/>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s>
  <cellStyleXfs count="4">
    <xf numFmtId="0" fontId="0" fillId="0" borderId="0">
      <alignment vertical="center"/>
    </xf>
    <xf numFmtId="0" fontId="19" fillId="0" borderId="0"/>
    <xf numFmtId="0" fontId="30" fillId="0" borderId="0">
      <alignment vertical="center"/>
    </xf>
    <xf numFmtId="38" fontId="30" fillId="0" borderId="0" applyFont="0" applyFill="0" applyBorder="0" applyAlignment="0" applyProtection="0">
      <alignment vertical="center"/>
    </xf>
  </cellStyleXfs>
  <cellXfs count="592">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1" fillId="0" borderId="10" xfId="0" applyFont="1" applyBorder="1" applyAlignment="1">
      <alignment horizontal="left" vertical="top"/>
    </xf>
    <xf numFmtId="0" fontId="12" fillId="0" borderId="9" xfId="0" applyFont="1" applyBorder="1" applyAlignment="1">
      <alignment horizontal="left" vertical="top"/>
    </xf>
    <xf numFmtId="0" fontId="12" fillId="0" borderId="11"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3" xfId="0" applyFont="1" applyBorder="1" applyAlignment="1">
      <alignment horizontal="left" vertical="top"/>
    </xf>
    <xf numFmtId="0" fontId="12" fillId="0" borderId="2" xfId="0" applyFont="1" applyBorder="1">
      <alignment vertical="center"/>
    </xf>
    <xf numFmtId="0" fontId="12"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lignmen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2" fillId="0" borderId="0" xfId="0" applyFont="1" applyAlignment="1">
      <alignment horizontal="left" vertical="center"/>
    </xf>
    <xf numFmtId="0" fontId="23" fillId="0" borderId="0" xfId="0" applyFont="1">
      <alignment vertical="center"/>
    </xf>
    <xf numFmtId="0" fontId="24" fillId="0" borderId="11" xfId="0" applyFont="1" applyBorder="1">
      <alignment vertical="center"/>
    </xf>
    <xf numFmtId="177" fontId="10" fillId="0" borderId="8" xfId="0" applyNumberFormat="1" applyFont="1" applyBorder="1" applyAlignment="1">
      <alignment horizontal="right" vertical="center" wrapText="1"/>
    </xf>
    <xf numFmtId="0" fontId="10" fillId="0" borderId="8" xfId="0" applyFont="1" applyBorder="1" applyAlignment="1">
      <alignment vertical="center" wrapText="1"/>
    </xf>
    <xf numFmtId="177" fontId="10" fillId="0" borderId="7" xfId="0" applyNumberFormat="1" applyFont="1" applyBorder="1" applyAlignment="1">
      <alignment horizontal="right" vertical="center" wrapText="1"/>
    </xf>
    <xf numFmtId="0" fontId="3" fillId="0" borderId="0" xfId="0" applyFont="1" applyAlignment="1">
      <alignment horizontal="center" vertical="center"/>
    </xf>
    <xf numFmtId="0" fontId="12" fillId="0" borderId="0" xfId="0" applyFont="1" applyAlignment="1">
      <alignment horizontal="left" vertical="top"/>
    </xf>
    <xf numFmtId="177" fontId="10" fillId="0" borderId="8" xfId="0" applyNumberFormat="1" applyFont="1" applyBorder="1" applyAlignment="1">
      <alignment horizontal="center" vertical="center" wrapText="1"/>
    </xf>
    <xf numFmtId="0" fontId="11" fillId="0" borderId="11" xfId="0" applyFont="1" applyBorder="1" applyAlignment="1">
      <alignment horizontal="left" vertical="top"/>
    </xf>
    <xf numFmtId="177" fontId="10" fillId="0" borderId="7" xfId="0" applyNumberFormat="1" applyFont="1" applyBorder="1" applyAlignment="1">
      <alignment horizontal="center" vertical="center" wrapText="1"/>
    </xf>
    <xf numFmtId="0" fontId="11" fillId="0" borderId="14" xfId="0" applyFont="1" applyBorder="1" applyAlignment="1">
      <alignment horizontal="left" vertical="top"/>
    </xf>
    <xf numFmtId="0" fontId="12" fillId="0" borderId="14" xfId="0" applyFont="1" applyBorder="1" applyAlignment="1">
      <alignment horizontal="left" vertical="top"/>
    </xf>
    <xf numFmtId="0" fontId="5" fillId="0" borderId="14" xfId="0" applyFont="1" applyBorder="1">
      <alignment vertical="center"/>
    </xf>
    <xf numFmtId="0" fontId="12" fillId="0" borderId="8" xfId="0" applyFont="1" applyBorder="1">
      <alignment vertical="center"/>
    </xf>
    <xf numFmtId="0" fontId="12" fillId="0" borderId="14" xfId="0" applyFont="1" applyBorder="1">
      <alignment vertical="center"/>
    </xf>
    <xf numFmtId="0" fontId="10" fillId="0" borderId="6" xfId="0" applyFont="1" applyBorder="1">
      <alignment vertical="center"/>
    </xf>
    <xf numFmtId="0" fontId="10" fillId="0" borderId="7" xfId="0" applyFont="1" applyBorder="1">
      <alignment vertical="center"/>
    </xf>
    <xf numFmtId="0" fontId="12" fillId="0" borderId="6"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left" vertical="center" shrinkToFit="1"/>
    </xf>
    <xf numFmtId="0" fontId="12" fillId="0" borderId="11" xfId="0" applyFont="1" applyBorder="1">
      <alignment vertical="center"/>
    </xf>
    <xf numFmtId="0" fontId="26" fillId="0" borderId="29" xfId="0" applyFont="1" applyBorder="1" applyAlignment="1">
      <alignment vertical="center" wrapText="1"/>
    </xf>
    <xf numFmtId="0" fontId="12" fillId="0" borderId="11" xfId="0" applyFont="1" applyBorder="1" applyAlignment="1">
      <alignment vertical="center" shrinkToFit="1"/>
    </xf>
    <xf numFmtId="0" fontId="12" fillId="0" borderId="10" xfId="0" applyFont="1" applyBorder="1" applyAlignment="1">
      <alignment vertical="center" shrinkToFit="1"/>
    </xf>
    <xf numFmtId="0" fontId="12" fillId="0" borderId="19" xfId="0" applyFont="1" applyBorder="1">
      <alignment vertical="center"/>
    </xf>
    <xf numFmtId="0" fontId="12" fillId="0" borderId="3" xfId="0" applyFont="1" applyBorder="1">
      <alignment vertical="center"/>
    </xf>
    <xf numFmtId="0" fontId="3" fillId="0" borderId="0" xfId="0" applyFont="1">
      <alignment vertical="center"/>
    </xf>
    <xf numFmtId="0" fontId="27" fillId="0" borderId="0" xfId="0" applyFont="1">
      <alignment vertical="center"/>
    </xf>
    <xf numFmtId="177" fontId="10" fillId="0" borderId="11" xfId="0" applyNumberFormat="1" applyFont="1" applyBorder="1" applyAlignment="1">
      <alignment horizontal="right" vertical="center" wrapText="1"/>
    </xf>
    <xf numFmtId="177" fontId="10" fillId="0" borderId="10" xfId="0" applyNumberFormat="1" applyFont="1" applyBorder="1" applyAlignment="1">
      <alignment horizontal="right" vertical="center" wrapText="1"/>
    </xf>
    <xf numFmtId="0" fontId="12" fillId="0" borderId="11" xfId="0" applyFont="1" applyBorder="1" applyAlignment="1">
      <alignment horizontal="left" vertical="center" wrapText="1"/>
    </xf>
    <xf numFmtId="0" fontId="12" fillId="0" borderId="10" xfId="0" applyFont="1" applyBorder="1">
      <alignment vertical="center"/>
    </xf>
    <xf numFmtId="0" fontId="12" fillId="0" borderId="0" xfId="0" applyFont="1" applyAlignment="1">
      <alignment horizontal="right" vertical="center"/>
    </xf>
    <xf numFmtId="0" fontId="26" fillId="0" borderId="17" xfId="0" applyFont="1" applyBorder="1" applyAlignment="1">
      <alignment vertical="center" wrapText="1"/>
    </xf>
    <xf numFmtId="0" fontId="24" fillId="4" borderId="7" xfId="0" applyFont="1" applyFill="1" applyBorder="1" applyAlignment="1">
      <alignment vertical="center" wrapText="1" shrinkToFit="1"/>
    </xf>
    <xf numFmtId="0" fontId="12" fillId="4" borderId="13" xfId="0" applyFont="1" applyFill="1" applyBorder="1" applyAlignment="1">
      <alignment vertical="center" wrapText="1"/>
    </xf>
    <xf numFmtId="0" fontId="12" fillId="4" borderId="14" xfId="0" applyFont="1" applyFill="1" applyBorder="1" applyAlignment="1">
      <alignment vertical="center" shrinkToFit="1"/>
    </xf>
    <xf numFmtId="0" fontId="12" fillId="4" borderId="11" xfId="0" applyFont="1" applyFill="1" applyBorder="1" applyAlignment="1">
      <alignment horizontal="left" vertical="center" shrinkToFit="1"/>
    </xf>
    <xf numFmtId="0" fontId="21" fillId="4" borderId="19" xfId="0" applyFont="1" applyFill="1" applyBorder="1" applyAlignment="1">
      <alignment horizontal="left" vertical="center" shrinkToFit="1"/>
    </xf>
    <xf numFmtId="0" fontId="21" fillId="4" borderId="20" xfId="0" applyFont="1" applyFill="1" applyBorder="1" applyAlignment="1">
      <alignment vertical="center" shrinkToFit="1"/>
    </xf>
    <xf numFmtId="0" fontId="12" fillId="4" borderId="10" xfId="0" applyFont="1" applyFill="1" applyBorder="1" applyAlignment="1">
      <alignment horizontal="right" vertical="center" shrinkToFit="1"/>
    </xf>
    <xf numFmtId="0" fontId="0" fillId="0" borderId="14" xfId="0" applyBorder="1">
      <alignment vertical="center"/>
    </xf>
    <xf numFmtId="0" fontId="0" fillId="0" borderId="3" xfId="0" applyBorder="1">
      <alignment vertical="center"/>
    </xf>
    <xf numFmtId="0" fontId="32" fillId="0" borderId="30" xfId="0" applyFont="1" applyBorder="1" applyAlignment="1" applyProtection="1">
      <alignment horizontal="center" vertical="center" textRotation="255" wrapText="1"/>
      <protection locked="0"/>
    </xf>
    <xf numFmtId="0" fontId="32" fillId="0" borderId="31" xfId="0" applyFont="1" applyBorder="1" applyAlignment="1" applyProtection="1">
      <alignment vertical="center" textRotation="255" wrapText="1"/>
      <protection locked="0"/>
    </xf>
    <xf numFmtId="0" fontId="32" fillId="5" borderId="30" xfId="0" applyFont="1" applyFill="1" applyBorder="1" applyAlignment="1" applyProtection="1">
      <alignment vertical="center" textRotation="255" wrapText="1"/>
      <protection locked="0"/>
    </xf>
    <xf numFmtId="0" fontId="32" fillId="5" borderId="32" xfId="0" applyFont="1" applyFill="1" applyBorder="1" applyAlignment="1" applyProtection="1">
      <alignment vertical="center" textRotation="255" wrapText="1"/>
      <protection locked="0"/>
    </xf>
    <xf numFmtId="0" fontId="32" fillId="6" borderId="32" xfId="0" applyFont="1" applyFill="1" applyBorder="1" applyAlignment="1" applyProtection="1">
      <alignment vertical="center" textRotation="255" wrapText="1"/>
      <protection locked="0"/>
    </xf>
    <xf numFmtId="0" fontId="34" fillId="6" borderId="32" xfId="0" applyFont="1" applyFill="1" applyBorder="1" applyAlignment="1" applyProtection="1">
      <alignment vertical="center" textRotation="255" wrapText="1"/>
      <protection locked="0"/>
    </xf>
    <xf numFmtId="0" fontId="32" fillId="7" borderId="32" xfId="0" applyFont="1" applyFill="1" applyBorder="1" applyAlignment="1" applyProtection="1">
      <alignment vertical="center" textRotation="255" wrapText="1"/>
      <protection locked="0"/>
    </xf>
    <xf numFmtId="0" fontId="32" fillId="8" borderId="32" xfId="0" applyFont="1" applyFill="1" applyBorder="1" applyAlignment="1" applyProtection="1">
      <alignment vertical="center" textRotation="255" wrapText="1"/>
      <protection locked="0"/>
    </xf>
    <xf numFmtId="0" fontId="32" fillId="0" borderId="32" xfId="0" applyFont="1" applyBorder="1" applyAlignment="1" applyProtection="1">
      <alignment vertical="center" textRotation="255" wrapText="1"/>
      <protection locked="0"/>
    </xf>
    <xf numFmtId="0" fontId="32" fillId="8" borderId="31" xfId="0" applyFont="1" applyFill="1" applyBorder="1" applyAlignment="1" applyProtection="1">
      <alignment vertical="center" textRotation="255" wrapText="1"/>
      <protection locked="0"/>
    </xf>
    <xf numFmtId="0" fontId="32" fillId="6" borderId="31" xfId="0" applyFont="1" applyFill="1" applyBorder="1" applyAlignment="1" applyProtection="1">
      <alignment vertical="center" textRotation="255" wrapText="1"/>
      <protection locked="0"/>
    </xf>
    <xf numFmtId="0" fontId="34" fillId="5" borderId="32" xfId="0" applyFont="1" applyFill="1" applyBorder="1" applyAlignment="1" applyProtection="1">
      <alignment vertical="center" textRotation="255" wrapText="1"/>
      <protection locked="0"/>
    </xf>
    <xf numFmtId="0" fontId="34" fillId="9" borderId="32" xfId="0" applyFont="1" applyFill="1" applyBorder="1" applyAlignment="1" applyProtection="1">
      <alignment vertical="center" textRotation="255" wrapText="1"/>
      <protection locked="0"/>
    </xf>
    <xf numFmtId="0" fontId="34" fillId="0" borderId="32" xfId="0" applyFont="1" applyBorder="1" applyAlignment="1" applyProtection="1">
      <alignment vertical="center" textRotation="255" wrapText="1"/>
      <protection locked="0"/>
    </xf>
    <xf numFmtId="0" fontId="32" fillId="10" borderId="14" xfId="0" applyFont="1" applyFill="1" applyBorder="1" applyAlignment="1" applyProtection="1">
      <alignment vertical="center" textRotation="255" wrapText="1"/>
      <protection locked="0"/>
    </xf>
    <xf numFmtId="0" fontId="32" fillId="7" borderId="33" xfId="0" applyFont="1" applyFill="1" applyBorder="1" applyAlignment="1" applyProtection="1">
      <alignment vertical="center" textRotation="255" wrapText="1"/>
      <protection locked="0"/>
    </xf>
    <xf numFmtId="0" fontId="32" fillId="7" borderId="34" xfId="0" applyFont="1" applyFill="1" applyBorder="1" applyAlignment="1" applyProtection="1">
      <alignment vertical="center" textRotation="255" wrapText="1"/>
      <protection locked="0"/>
    </xf>
    <xf numFmtId="0" fontId="32" fillId="10" borderId="34" xfId="0" applyFont="1" applyFill="1" applyBorder="1" applyAlignment="1" applyProtection="1">
      <alignment vertical="center" textRotation="255" wrapText="1"/>
      <protection locked="0"/>
    </xf>
    <xf numFmtId="0" fontId="32" fillId="5" borderId="34" xfId="0" applyFont="1" applyFill="1" applyBorder="1" applyAlignment="1" applyProtection="1">
      <alignment vertical="center" textRotation="255" wrapText="1"/>
      <protection locked="0"/>
    </xf>
    <xf numFmtId="0" fontId="34" fillId="0" borderId="35" xfId="0" applyFont="1" applyBorder="1" applyAlignment="1" applyProtection="1">
      <alignment vertical="center" textRotation="255" wrapText="1"/>
      <protection locked="0"/>
    </xf>
    <xf numFmtId="0" fontId="34" fillId="0" borderId="36" xfId="0" applyFont="1" applyBorder="1" applyAlignment="1" applyProtection="1">
      <alignment vertical="center" textRotation="255" wrapText="1"/>
      <protection locked="0"/>
    </xf>
    <xf numFmtId="0" fontId="34" fillId="0" borderId="34" xfId="0" applyFont="1" applyBorder="1" applyAlignment="1" applyProtection="1">
      <alignment vertical="center" textRotation="255" wrapText="1"/>
      <protection locked="0"/>
    </xf>
    <xf numFmtId="0" fontId="32" fillId="0" borderId="37" xfId="0" applyFont="1" applyBorder="1" applyAlignment="1" applyProtection="1">
      <alignment vertical="center" textRotation="255" wrapText="1"/>
      <protection locked="0"/>
    </xf>
    <xf numFmtId="0" fontId="32" fillId="0" borderId="30" xfId="0" applyFont="1" applyBorder="1" applyAlignment="1" applyProtection="1">
      <alignment vertical="center" textRotation="255" wrapText="1"/>
      <protection locked="0"/>
    </xf>
    <xf numFmtId="178" fontId="32" fillId="0" borderId="32" xfId="0" applyNumberFormat="1" applyFont="1" applyBorder="1" applyAlignment="1" applyProtection="1">
      <alignment vertical="center" textRotation="255" wrapText="1"/>
      <protection locked="0"/>
    </xf>
    <xf numFmtId="179" fontId="32" fillId="0" borderId="32" xfId="0" applyNumberFormat="1" applyFont="1" applyBorder="1" applyAlignment="1" applyProtection="1">
      <alignment vertical="center" textRotation="255" wrapText="1"/>
      <protection locked="0"/>
    </xf>
    <xf numFmtId="179" fontId="34" fillId="0" borderId="32" xfId="0" applyNumberFormat="1" applyFont="1" applyBorder="1" applyAlignment="1" applyProtection="1">
      <alignment vertical="center" textRotation="255" wrapText="1"/>
      <protection locked="0"/>
    </xf>
    <xf numFmtId="178" fontId="32" fillId="5" borderId="32" xfId="0" applyNumberFormat="1" applyFont="1" applyFill="1" applyBorder="1" applyAlignment="1" applyProtection="1">
      <alignment vertical="center" textRotation="255" wrapText="1"/>
      <protection locked="0"/>
    </xf>
    <xf numFmtId="179" fontId="32" fillId="5" borderId="32" xfId="0" applyNumberFormat="1" applyFont="1" applyFill="1" applyBorder="1" applyAlignment="1" applyProtection="1">
      <alignment vertical="center" textRotation="255" wrapText="1"/>
      <protection locked="0"/>
    </xf>
    <xf numFmtId="0" fontId="32" fillId="7" borderId="36" xfId="0" applyFont="1" applyFill="1" applyBorder="1" applyAlignment="1" applyProtection="1">
      <alignment vertical="center" textRotation="255" wrapText="1"/>
      <protection locked="0"/>
    </xf>
    <xf numFmtId="0" fontId="34" fillId="7" borderId="32" xfId="0" applyFont="1" applyFill="1" applyBorder="1" applyAlignment="1" applyProtection="1">
      <alignment vertical="center" textRotation="255" shrinkToFit="1"/>
      <protection locked="0"/>
    </xf>
    <xf numFmtId="0" fontId="34" fillId="7" borderId="32" xfId="0" applyFont="1" applyFill="1" applyBorder="1" applyAlignment="1" applyProtection="1">
      <alignment vertical="center" textRotation="255" wrapText="1"/>
      <protection locked="0"/>
    </xf>
    <xf numFmtId="0" fontId="32" fillId="7" borderId="31" xfId="0" applyFont="1" applyFill="1" applyBorder="1" applyAlignment="1" applyProtection="1">
      <alignment vertical="center" textRotation="255" wrapText="1"/>
      <protection locked="0"/>
    </xf>
    <xf numFmtId="0" fontId="34" fillId="7" borderId="30" xfId="0" applyFont="1" applyFill="1" applyBorder="1" applyAlignment="1" applyProtection="1">
      <alignment vertical="center" textRotation="255" wrapText="1"/>
      <protection locked="0"/>
    </xf>
    <xf numFmtId="0" fontId="34" fillId="7" borderId="31" xfId="0" applyFont="1" applyFill="1" applyBorder="1" applyAlignment="1" applyProtection="1">
      <alignment vertical="center" textRotation="255" wrapText="1"/>
      <protection locked="0"/>
    </xf>
    <xf numFmtId="0" fontId="34" fillId="7" borderId="38" xfId="0" applyFont="1" applyFill="1" applyBorder="1" applyAlignment="1" applyProtection="1">
      <alignment vertical="center" textRotation="255" wrapText="1"/>
      <protection locked="0"/>
    </xf>
    <xf numFmtId="0" fontId="34" fillId="7" borderId="7" xfId="0" applyFont="1" applyFill="1" applyBorder="1" applyAlignment="1" applyProtection="1">
      <alignment vertical="center" textRotation="255" wrapText="1"/>
      <protection locked="0"/>
    </xf>
    <xf numFmtId="0" fontId="34" fillId="7" borderId="39" xfId="0" applyFont="1" applyFill="1" applyBorder="1" applyAlignment="1" applyProtection="1">
      <alignment vertical="center" textRotation="255" wrapText="1"/>
      <protection locked="0"/>
    </xf>
    <xf numFmtId="0" fontId="34" fillId="11" borderId="40" xfId="0" applyFont="1" applyFill="1" applyBorder="1" applyAlignment="1" applyProtection="1">
      <alignment vertical="center" textRotation="255" wrapText="1"/>
      <protection locked="0"/>
    </xf>
    <xf numFmtId="177" fontId="34" fillId="7" borderId="39" xfId="0" applyNumberFormat="1" applyFont="1" applyFill="1" applyBorder="1" applyAlignment="1" applyProtection="1">
      <alignment vertical="center" textRotation="255" wrapText="1"/>
      <protection locked="0"/>
    </xf>
    <xf numFmtId="177" fontId="34" fillId="7" borderId="8" xfId="0" applyNumberFormat="1" applyFont="1" applyFill="1" applyBorder="1" applyAlignment="1" applyProtection="1">
      <alignment vertical="center" textRotation="255" wrapText="1"/>
      <protection locked="0"/>
    </xf>
    <xf numFmtId="0" fontId="32" fillId="5" borderId="41" xfId="0" applyFont="1" applyFill="1" applyBorder="1" applyAlignment="1" applyProtection="1">
      <alignment vertical="center" textRotation="255" wrapText="1"/>
      <protection locked="0"/>
    </xf>
    <xf numFmtId="0" fontId="32" fillId="5" borderId="42" xfId="0" applyFont="1" applyFill="1" applyBorder="1" applyAlignment="1" applyProtection="1">
      <alignment vertical="center" textRotation="255" wrapText="1"/>
      <protection locked="0"/>
    </xf>
    <xf numFmtId="0" fontId="32" fillId="10" borderId="42" xfId="0" applyFont="1" applyFill="1" applyBorder="1" applyAlignment="1" applyProtection="1">
      <alignment vertical="center" textRotation="255" wrapText="1"/>
      <protection locked="0"/>
    </xf>
    <xf numFmtId="0" fontId="34" fillId="12" borderId="43" xfId="0" applyFont="1" applyFill="1" applyBorder="1" applyAlignment="1" applyProtection="1">
      <alignment vertical="center" textRotation="255" wrapText="1"/>
      <protection locked="0"/>
    </xf>
    <xf numFmtId="0" fontId="32" fillId="7" borderId="30" xfId="0" applyFont="1" applyFill="1" applyBorder="1" applyAlignment="1" applyProtection="1">
      <alignment vertical="center" textRotation="255" wrapText="1"/>
      <protection locked="0"/>
    </xf>
    <xf numFmtId="177" fontId="0" fillId="0" borderId="0" xfId="0" applyNumberFormat="1">
      <alignment vertical="center"/>
    </xf>
    <xf numFmtId="180" fontId="0" fillId="0" borderId="0" xfId="0" applyNumberFormat="1">
      <alignment vertical="center"/>
    </xf>
    <xf numFmtId="180" fontId="0" fillId="4" borderId="0" xfId="0" applyNumberFormat="1" applyFill="1">
      <alignment vertical="center"/>
    </xf>
    <xf numFmtId="0" fontId="37" fillId="0" borderId="0" xfId="0" applyFont="1">
      <alignment vertical="center"/>
    </xf>
    <xf numFmtId="181" fontId="0" fillId="0" borderId="0" xfId="0" applyNumberForma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5" fillId="0" borderId="0" xfId="0" applyFont="1" applyAlignment="1">
      <alignment horizontal="right" vertical="center"/>
    </xf>
    <xf numFmtId="0" fontId="0" fillId="0" borderId="0" xfId="0" applyAlignment="1">
      <alignment horizontal="right" vertical="center"/>
    </xf>
    <xf numFmtId="178" fontId="0" fillId="0" borderId="0" xfId="0" applyNumberFormat="1">
      <alignment vertical="center"/>
    </xf>
    <xf numFmtId="0" fontId="21" fillId="4" borderId="7" xfId="0" applyFont="1" applyFill="1" applyBorder="1" applyAlignment="1">
      <alignment vertical="center" shrinkToFit="1"/>
    </xf>
    <xf numFmtId="0" fontId="21" fillId="4" borderId="8" xfId="0" applyFont="1" applyFill="1" applyBorder="1" applyAlignment="1">
      <alignment vertical="center" shrinkToFit="1"/>
    </xf>
    <xf numFmtId="0" fontId="12" fillId="4" borderId="0" xfId="0" applyFont="1" applyFill="1" applyAlignment="1">
      <alignment horizontal="right" vertical="center"/>
    </xf>
    <xf numFmtId="0" fontId="12" fillId="4" borderId="2" xfId="0" applyFont="1" applyFill="1" applyBorder="1" applyAlignment="1">
      <alignment horizontal="right" vertical="center"/>
    </xf>
    <xf numFmtId="0" fontId="12" fillId="4" borderId="14" xfId="0" applyFont="1" applyFill="1" applyBorder="1" applyAlignment="1">
      <alignment horizontal="right" vertical="center"/>
    </xf>
    <xf numFmtId="0" fontId="12" fillId="4" borderId="9" xfId="0" applyFont="1" applyFill="1" applyBorder="1" applyAlignment="1">
      <alignment horizontal="right" vertical="center"/>
    </xf>
    <xf numFmtId="0" fontId="12" fillId="4" borderId="11" xfId="0" applyFont="1" applyFill="1" applyBorder="1" applyAlignment="1">
      <alignment horizontal="right" vertical="center"/>
    </xf>
    <xf numFmtId="0" fontId="12" fillId="4" borderId="0" xfId="0" applyFont="1" applyFill="1">
      <alignment vertical="center"/>
    </xf>
    <xf numFmtId="0" fontId="12" fillId="4" borderId="19" xfId="0" applyFont="1" applyFill="1" applyBorder="1" applyAlignment="1">
      <alignment horizontal="right" vertical="center"/>
    </xf>
    <xf numFmtId="0" fontId="12" fillId="4" borderId="7" xfId="0" applyFont="1" applyFill="1" applyBorder="1" applyAlignment="1">
      <alignment horizontal="right" vertical="center"/>
    </xf>
    <xf numFmtId="0" fontId="12" fillId="4" borderId="12" xfId="0" applyFont="1" applyFill="1" applyBorder="1" applyAlignment="1">
      <alignment horizontal="right" vertical="center"/>
    </xf>
    <xf numFmtId="0" fontId="12" fillId="4" borderId="7" xfId="0" applyFont="1" applyFill="1" applyBorder="1" applyAlignment="1">
      <alignment horizontal="left" vertical="center"/>
    </xf>
    <xf numFmtId="0" fontId="32" fillId="0" borderId="12" xfId="0" applyFont="1" applyBorder="1" applyAlignment="1" applyProtection="1">
      <alignment vertical="center" textRotation="255" wrapText="1"/>
      <protection locked="0"/>
    </xf>
    <xf numFmtId="0" fontId="34" fillId="7" borderId="17" xfId="0" applyFont="1" applyFill="1" applyBorder="1" applyAlignment="1" applyProtection="1">
      <alignment vertical="center" textRotation="255" wrapText="1"/>
      <protection locked="0"/>
    </xf>
    <xf numFmtId="0" fontId="34" fillId="7" borderId="45" xfId="0" applyFont="1" applyFill="1" applyBorder="1" applyAlignment="1" applyProtection="1">
      <alignment vertical="center" textRotation="255" wrapText="1"/>
      <protection locked="0"/>
    </xf>
    <xf numFmtId="0" fontId="34" fillId="7" borderId="46" xfId="0" applyFont="1" applyFill="1" applyBorder="1" applyAlignment="1" applyProtection="1">
      <alignment vertical="center" textRotation="255" wrapText="1"/>
      <protection locked="0"/>
    </xf>
    <xf numFmtId="0" fontId="12" fillId="4" borderId="3" xfId="0" applyFont="1" applyFill="1" applyBorder="1" applyAlignment="1">
      <alignment horizontal="left" vertical="center"/>
    </xf>
    <xf numFmtId="0" fontId="12" fillId="4" borderId="8" xfId="0" applyFont="1" applyFill="1" applyBorder="1" applyAlignment="1">
      <alignment horizontal="left" vertical="center"/>
    </xf>
    <xf numFmtId="0" fontId="12" fillId="0" borderId="8" xfId="0" applyFont="1" applyBorder="1" applyAlignment="1">
      <alignment horizontal="left" vertical="center"/>
    </xf>
    <xf numFmtId="0" fontId="10" fillId="4" borderId="12" xfId="0" applyFont="1" applyFill="1" applyBorder="1" applyAlignment="1" applyProtection="1">
      <alignment vertical="center" wrapText="1"/>
      <protection locked="0"/>
    </xf>
    <xf numFmtId="0" fontId="10" fillId="4" borderId="2"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2" fillId="4" borderId="0" xfId="0" applyFont="1" applyFill="1" applyAlignment="1" applyProtection="1">
      <alignment horizontal="right" vertical="center"/>
      <protection locked="0"/>
    </xf>
    <xf numFmtId="0" fontId="10" fillId="4" borderId="7" xfId="0" applyFont="1" applyFill="1" applyBorder="1" applyAlignment="1" applyProtection="1">
      <alignment vertical="center" wrapText="1"/>
      <protection locked="0"/>
    </xf>
    <xf numFmtId="0" fontId="35" fillId="0" borderId="0" xfId="0" applyFont="1" applyAlignment="1" applyProtection="1">
      <alignment horizontal="right" vertical="center"/>
      <protection locked="0"/>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4" borderId="2" xfId="0" applyFont="1" applyFill="1" applyBorder="1" applyAlignment="1" applyProtection="1">
      <alignment horizontal="right" vertical="center"/>
      <protection locked="0"/>
    </xf>
    <xf numFmtId="0" fontId="12" fillId="4" borderId="9"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23" fillId="4" borderId="11" xfId="0" applyFont="1" applyFill="1" applyBorder="1" applyAlignment="1" applyProtection="1">
      <alignment vertical="center" shrinkToFit="1"/>
      <protection locked="0"/>
    </xf>
    <xf numFmtId="0" fontId="12" fillId="4" borderId="18" xfId="0" applyFont="1" applyFill="1" applyBorder="1" applyAlignment="1" applyProtection="1">
      <alignment horizontal="right" vertical="center"/>
      <protection locked="0"/>
    </xf>
    <xf numFmtId="0" fontId="12" fillId="4" borderId="19" xfId="0" applyFont="1" applyFill="1" applyBorder="1" applyAlignment="1" applyProtection="1">
      <alignment horizontal="right" vertical="center"/>
      <protection locked="0"/>
    </xf>
    <xf numFmtId="0" fontId="23" fillId="4" borderId="0" xfId="0" applyFont="1" applyFill="1" applyAlignment="1" applyProtection="1">
      <alignment vertical="center" shrinkToFit="1"/>
      <protection locked="0"/>
    </xf>
    <xf numFmtId="0" fontId="23" fillId="4" borderId="22" xfId="0" applyFont="1" applyFill="1" applyBorder="1" applyAlignment="1" applyProtection="1">
      <alignment vertical="center" shrinkToFit="1"/>
      <protection locked="0"/>
    </xf>
    <xf numFmtId="0" fontId="23" fillId="4" borderId="17" xfId="0" applyFont="1" applyFill="1" applyBorder="1" applyAlignment="1" applyProtection="1">
      <alignment vertical="center" shrinkToFit="1"/>
      <protection locked="0"/>
    </xf>
    <xf numFmtId="0" fontId="12" fillId="4" borderId="7" xfId="0" applyFont="1" applyFill="1" applyBorder="1" applyAlignment="1" applyProtection="1">
      <alignment horizontal="right" vertical="center"/>
      <protection locked="0"/>
    </xf>
    <xf numFmtId="0" fontId="37" fillId="0" borderId="5" xfId="0" applyFont="1" applyBorder="1" applyProtection="1">
      <alignment vertical="center"/>
      <protection locked="0"/>
    </xf>
    <xf numFmtId="0" fontId="37" fillId="0" borderId="0" xfId="0" applyFont="1" applyProtection="1">
      <alignment vertical="center"/>
      <protection locked="0"/>
    </xf>
    <xf numFmtId="0" fontId="37" fillId="0" borderId="4" xfId="0" applyFont="1" applyBorder="1" applyProtection="1">
      <alignment vertical="center"/>
      <protection locked="0"/>
    </xf>
    <xf numFmtId="0" fontId="37" fillId="0" borderId="44" xfId="0" applyFont="1" applyBorder="1" applyProtection="1">
      <alignment vertical="center"/>
      <protection locked="0"/>
    </xf>
    <xf numFmtId="0" fontId="38" fillId="0" borderId="8" xfId="0" applyFont="1" applyBorder="1" applyProtection="1">
      <alignment vertical="center"/>
      <protection locked="0"/>
    </xf>
    <xf numFmtId="0" fontId="37" fillId="13" borderId="5" xfId="0" applyFont="1" applyFill="1" applyBorder="1" applyProtection="1">
      <alignment vertical="center"/>
      <protection locked="0"/>
    </xf>
    <xf numFmtId="0" fontId="37" fillId="13" borderId="0" xfId="0" applyFont="1" applyFill="1" applyProtection="1">
      <alignment vertical="center"/>
      <protection locked="0"/>
    </xf>
    <xf numFmtId="0" fontId="38" fillId="3" borderId="0" xfId="0" applyFont="1" applyFill="1" applyProtection="1">
      <alignment vertical="center"/>
      <protection locked="0"/>
    </xf>
    <xf numFmtId="176" fontId="37" fillId="0" borderId="0" xfId="0" applyNumberFormat="1" applyFont="1" applyProtection="1">
      <alignment vertical="center"/>
      <protection locked="0"/>
    </xf>
    <xf numFmtId="0" fontId="37" fillId="0" borderId="0" xfId="0" applyFont="1" applyAlignment="1" applyProtection="1">
      <alignment vertical="center" shrinkToFit="1"/>
      <protection locked="0"/>
    </xf>
    <xf numFmtId="0" fontId="38" fillId="0" borderId="0" xfId="0" applyFont="1" applyProtection="1">
      <alignment vertical="center"/>
      <protection locked="0"/>
    </xf>
    <xf numFmtId="0" fontId="20" fillId="4" borderId="11" xfId="0" applyFont="1" applyFill="1" applyBorder="1">
      <alignment vertical="center"/>
    </xf>
    <xf numFmtId="0" fontId="35" fillId="0" borderId="5" xfId="0" applyFont="1" applyBorder="1" applyProtection="1">
      <alignment vertical="center"/>
      <protection locked="0"/>
    </xf>
    <xf numFmtId="0" fontId="39" fillId="0" borderId="5" xfId="0" applyFont="1" applyBorder="1" applyProtection="1">
      <alignment vertical="center"/>
      <protection locked="0"/>
    </xf>
    <xf numFmtId="0" fontId="40" fillId="0" borderId="5" xfId="0" applyFont="1" applyBorder="1" applyProtection="1">
      <alignment vertical="center"/>
      <protection locked="0"/>
    </xf>
    <xf numFmtId="0" fontId="10" fillId="4" borderId="7" xfId="0" applyFont="1" applyFill="1" applyBorder="1" applyProtection="1">
      <alignment vertical="center"/>
      <protection locked="0"/>
    </xf>
    <xf numFmtId="0" fontId="12" fillId="4" borderId="11" xfId="0" applyFont="1" applyFill="1" applyBorder="1" applyAlignment="1">
      <alignment vertical="center" shrinkToFit="1"/>
    </xf>
    <xf numFmtId="0" fontId="10" fillId="0" borderId="14" xfId="0" applyFont="1" applyBorder="1">
      <alignment vertical="center"/>
    </xf>
    <xf numFmtId="0" fontId="10" fillId="0" borderId="13" xfId="0" applyFont="1" applyBorder="1">
      <alignment vertical="center"/>
    </xf>
    <xf numFmtId="0" fontId="10" fillId="0" borderId="14" xfId="0" applyFont="1" applyBorder="1" applyAlignment="1">
      <alignment horizontal="right" vertical="center" shrinkToFit="1"/>
    </xf>
    <xf numFmtId="0" fontId="10" fillId="0" borderId="14" xfId="0" applyFont="1" applyBorder="1" applyAlignment="1">
      <alignment horizontal="left" vertical="center"/>
    </xf>
    <xf numFmtId="0" fontId="12" fillId="4" borderId="48" xfId="0" applyFont="1" applyFill="1" applyBorder="1" applyAlignment="1">
      <alignment horizontal="right" vertical="center"/>
    </xf>
    <xf numFmtId="0" fontId="12" fillId="0" borderId="50" xfId="0" applyFont="1" applyBorder="1">
      <alignment vertical="center"/>
    </xf>
    <xf numFmtId="0" fontId="12" fillId="4" borderId="51" xfId="0" applyFont="1" applyFill="1" applyBorder="1" applyAlignment="1">
      <alignment horizontal="right" vertical="center"/>
    </xf>
    <xf numFmtId="0" fontId="12" fillId="0" borderId="53" xfId="0" applyFont="1" applyBorder="1">
      <alignment vertical="center"/>
    </xf>
    <xf numFmtId="0" fontId="12" fillId="4" borderId="52" xfId="0" applyFont="1" applyFill="1" applyBorder="1" applyAlignment="1">
      <alignment horizontal="right" vertical="center"/>
    </xf>
    <xf numFmtId="0" fontId="20" fillId="4" borderId="11" xfId="0" applyFont="1" applyFill="1" applyBorder="1" applyAlignment="1">
      <alignment vertical="center" shrinkToFit="1"/>
    </xf>
    <xf numFmtId="0" fontId="12" fillId="4" borderId="49" xfId="0" applyFont="1" applyFill="1" applyBorder="1" applyAlignment="1" applyProtection="1">
      <alignment horizontal="right" vertical="center"/>
      <protection locked="0"/>
    </xf>
    <xf numFmtId="0" fontId="12" fillId="0" borderId="49" xfId="0" applyFont="1" applyBorder="1">
      <alignment vertical="center"/>
    </xf>
    <xf numFmtId="0" fontId="12" fillId="4" borderId="52" xfId="0" applyFont="1" applyFill="1" applyBorder="1" applyAlignment="1" applyProtection="1">
      <alignment horizontal="right" vertical="center"/>
      <protection locked="0"/>
    </xf>
    <xf numFmtId="0" fontId="12" fillId="0" borderId="52" xfId="0" applyFont="1" applyBorder="1">
      <alignment vertical="center"/>
    </xf>
    <xf numFmtId="0" fontId="12" fillId="4" borderId="14" xfId="0" applyFont="1" applyFill="1" applyBorder="1" applyAlignment="1" applyProtection="1">
      <alignment horizontal="right" vertical="center"/>
      <protection locked="0"/>
    </xf>
    <xf numFmtId="0" fontId="12" fillId="4" borderId="55" xfId="0" applyFont="1" applyFill="1" applyBorder="1" applyAlignment="1" applyProtection="1">
      <alignment horizontal="right" vertical="center"/>
      <protection locked="0"/>
    </xf>
    <xf numFmtId="0" fontId="12" fillId="0" borderId="55" xfId="0" applyFont="1" applyBorder="1" applyAlignment="1">
      <alignment horizontal="left" vertical="center"/>
    </xf>
    <xf numFmtId="0" fontId="12" fillId="0" borderId="56" xfId="0" applyFont="1" applyBorder="1" applyAlignment="1">
      <alignment horizontal="left" vertical="center" shrinkToFit="1"/>
    </xf>
    <xf numFmtId="0" fontId="0" fillId="0" borderId="0" xfId="0"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37" fillId="0" borderId="8" xfId="0" applyFont="1" applyBorder="1" applyProtection="1">
      <alignment vertical="center"/>
      <protection locked="0"/>
    </xf>
    <xf numFmtId="0" fontId="5" fillId="0" borderId="5"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37" fillId="4" borderId="5" xfId="0" applyFont="1" applyFill="1" applyBorder="1" applyProtection="1">
      <alignment vertical="center"/>
      <protection locked="0"/>
    </xf>
    <xf numFmtId="180" fontId="37" fillId="0" borderId="5" xfId="0" applyNumberFormat="1" applyFont="1" applyBorder="1" applyProtection="1">
      <alignment vertical="center"/>
      <protection locked="0"/>
    </xf>
    <xf numFmtId="0" fontId="28" fillId="0" borderId="5" xfId="0" applyFont="1" applyBorder="1" applyAlignment="1" applyProtection="1">
      <alignment horizontal="right" vertical="center"/>
      <protection locked="0"/>
    </xf>
    <xf numFmtId="0" fontId="37" fillId="0" borderId="5" xfId="0" applyFont="1" applyBorder="1" applyAlignment="1" applyProtection="1">
      <alignment horizontal="right" vertical="center"/>
      <protection locked="0"/>
    </xf>
    <xf numFmtId="0" fontId="37" fillId="0" borderId="0" xfId="0" applyFont="1" applyAlignment="1" applyProtection="1">
      <alignment horizontal="right" vertical="center"/>
      <protection locked="0"/>
    </xf>
    <xf numFmtId="0" fontId="12" fillId="4" borderId="52" xfId="0" applyFont="1" applyFill="1" applyBorder="1" applyAlignment="1" applyProtection="1">
      <alignment horizontal="right" vertical="center" wrapText="1"/>
      <protection locked="0"/>
    </xf>
    <xf numFmtId="0" fontId="12" fillId="4" borderId="51" xfId="0" applyFont="1" applyFill="1" applyBorder="1" applyAlignment="1" applyProtection="1">
      <alignment horizontal="right" vertical="center" wrapText="1"/>
      <protection locked="0"/>
    </xf>
    <xf numFmtId="177" fontId="12" fillId="4" borderId="9" xfId="0" applyNumberFormat="1" applyFont="1" applyFill="1" applyBorder="1" applyAlignment="1" applyProtection="1">
      <alignment horizontal="right" vertical="center" shrinkToFit="1"/>
      <protection locked="0"/>
    </xf>
    <xf numFmtId="177" fontId="12" fillId="4" borderId="6" xfId="0" applyNumberFormat="1" applyFont="1" applyFill="1" applyBorder="1" applyAlignment="1" applyProtection="1">
      <alignment horizontal="right" vertical="center" shrinkToFit="1"/>
      <protection locked="0"/>
    </xf>
    <xf numFmtId="177" fontId="12" fillId="0" borderId="6" xfId="0" applyNumberFormat="1" applyFont="1" applyBorder="1" applyAlignment="1">
      <alignment horizontal="right" vertical="center" shrinkToFit="1"/>
    </xf>
    <xf numFmtId="177" fontId="12" fillId="4" borderId="11" xfId="0" applyNumberFormat="1" applyFont="1" applyFill="1" applyBorder="1" applyAlignment="1" applyProtection="1">
      <alignment horizontal="right" vertical="center" shrinkToFit="1"/>
      <protection locked="0"/>
    </xf>
    <xf numFmtId="177" fontId="12" fillId="4" borderId="7" xfId="0" applyNumberFormat="1" applyFont="1" applyFill="1" applyBorder="1" applyAlignment="1" applyProtection="1">
      <alignment horizontal="right" vertical="center" shrinkToFit="1"/>
      <protection locked="0"/>
    </xf>
    <xf numFmtId="177" fontId="12" fillId="0" borderId="7" xfId="0" applyNumberFormat="1" applyFont="1" applyBorder="1" applyAlignment="1" applyProtection="1">
      <alignment horizontal="right" vertical="center" shrinkToFit="1"/>
      <protection locked="0"/>
    </xf>
    <xf numFmtId="0" fontId="12" fillId="4" borderId="11" xfId="0" applyFont="1" applyFill="1" applyBorder="1" applyAlignment="1" applyProtection="1">
      <alignment vertical="center" shrinkToFit="1"/>
      <protection locked="0"/>
    </xf>
    <xf numFmtId="0" fontId="12" fillId="4" borderId="14" xfId="0" applyFont="1" applyFill="1" applyBorder="1" applyProtection="1">
      <alignment vertical="center"/>
      <protection locked="0"/>
    </xf>
    <xf numFmtId="0" fontId="10" fillId="4" borderId="14" xfId="0" applyFont="1" applyFill="1" applyBorder="1" applyAlignment="1" applyProtection="1">
      <alignment horizontal="right" vertical="center"/>
      <protection locked="0"/>
    </xf>
    <xf numFmtId="0" fontId="12" fillId="14" borderId="6" xfId="0" applyFont="1" applyFill="1" applyBorder="1" applyAlignment="1">
      <alignment horizontal="right" vertical="center"/>
    </xf>
    <xf numFmtId="0" fontId="12" fillId="14" borderId="7" xfId="0" applyFont="1" applyFill="1" applyBorder="1" applyAlignment="1">
      <alignment horizontal="right" vertical="center"/>
    </xf>
    <xf numFmtId="0" fontId="12" fillId="14" borderId="8" xfId="0" applyFont="1" applyFill="1" applyBorder="1" applyAlignment="1">
      <alignment vertical="center" shrinkToFit="1"/>
    </xf>
    <xf numFmtId="0" fontId="12" fillId="14" borderId="11" xfId="0" applyFont="1" applyFill="1" applyBorder="1" applyAlignment="1">
      <alignment vertical="center" shrinkToFit="1"/>
    </xf>
    <xf numFmtId="0" fontId="12" fillId="14" borderId="11" xfId="0" applyFont="1" applyFill="1" applyBorder="1" applyAlignment="1">
      <alignment horizontal="right" vertical="center"/>
    </xf>
    <xf numFmtId="0" fontId="12" fillId="14" borderId="10" xfId="0" applyFont="1" applyFill="1" applyBorder="1" applyAlignment="1">
      <alignment vertical="center" shrinkToFit="1"/>
    </xf>
    <xf numFmtId="0" fontId="26" fillId="0" borderId="9" xfId="0" applyFont="1" applyBorder="1" applyAlignment="1">
      <alignment horizontal="left" vertical="center"/>
    </xf>
    <xf numFmtId="179" fontId="0" fillId="0" borderId="0" xfId="0" applyNumberFormat="1">
      <alignment vertical="center"/>
    </xf>
    <xf numFmtId="182" fontId="0" fillId="0" borderId="0" xfId="0" applyNumberFormat="1">
      <alignment vertical="center"/>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77" fontId="12" fillId="0" borderId="6" xfId="0" applyNumberFormat="1" applyFont="1" applyBorder="1" applyAlignment="1">
      <alignment horizontal="center" vertical="center" shrinkToFit="1"/>
    </xf>
    <xf numFmtId="177" fontId="12" fillId="0" borderId="7" xfId="0" applyNumberFormat="1" applyFont="1" applyBorder="1" applyAlignment="1">
      <alignment horizontal="center" vertical="center" shrinkToFi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4" borderId="6"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4" borderId="55"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60" xfId="0" applyFont="1" applyBorder="1" applyAlignment="1">
      <alignment horizontal="center" vertical="center" wrapText="1"/>
    </xf>
    <xf numFmtId="0" fontId="12" fillId="0" borderId="52" xfId="0" applyFont="1" applyBorder="1" applyAlignment="1">
      <alignment horizontal="center" vertical="center"/>
    </xf>
    <xf numFmtId="0" fontId="12" fillId="4" borderId="4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0" fillId="0" borderId="5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60" xfId="0" applyFont="1" applyBorder="1" applyAlignment="1">
      <alignment horizontal="center" vertical="center" wrapText="1"/>
    </xf>
    <xf numFmtId="0" fontId="10" fillId="0" borderId="14" xfId="0" applyFont="1" applyBorder="1" applyAlignment="1">
      <alignment horizontal="center" vertical="center"/>
    </xf>
    <xf numFmtId="0" fontId="12" fillId="14" borderId="9" xfId="0" applyFont="1" applyFill="1" applyBorder="1" applyAlignment="1">
      <alignment horizontal="center" vertical="center" shrinkToFit="1"/>
    </xf>
    <xf numFmtId="0" fontId="12" fillId="14" borderId="11" xfId="0" applyFont="1" applyFill="1" applyBorder="1" applyAlignment="1">
      <alignment horizontal="center" vertical="center" shrinkToFit="1"/>
    </xf>
    <xf numFmtId="49" fontId="12" fillId="14" borderId="7" xfId="0" applyNumberFormat="1" applyFont="1" applyFill="1" applyBorder="1" applyAlignment="1" applyProtection="1">
      <alignment horizontal="center" vertical="center" shrinkToFit="1"/>
      <protection locked="0"/>
    </xf>
    <xf numFmtId="0" fontId="12" fillId="14" borderId="7" xfId="0" applyFont="1" applyFill="1" applyBorder="1" applyAlignment="1">
      <alignment horizontal="center" vertical="center" shrinkToFit="1"/>
    </xf>
    <xf numFmtId="0" fontId="29" fillId="14" borderId="7" xfId="0" applyFont="1" applyFill="1" applyBorder="1" applyAlignment="1">
      <alignment horizontal="center" vertical="center" shrinkToFit="1"/>
    </xf>
    <xf numFmtId="0" fontId="21" fillId="14" borderId="7" xfId="0" applyFont="1" applyFill="1" applyBorder="1" applyAlignment="1">
      <alignment horizontal="center" vertical="center" shrinkToFit="1"/>
    </xf>
    <xf numFmtId="176" fontId="12" fillId="4" borderId="39" xfId="0" applyNumberFormat="1" applyFont="1" applyFill="1" applyBorder="1" applyAlignment="1" applyProtection="1">
      <alignment horizontal="center" vertical="center"/>
      <protection locked="0"/>
    </xf>
    <xf numFmtId="2" fontId="12" fillId="4" borderId="39" xfId="0" applyNumberFormat="1" applyFont="1" applyFill="1" applyBorder="1" applyAlignment="1" applyProtection="1">
      <alignment horizontal="center" vertical="center"/>
      <protection locked="0"/>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54" xfId="0" applyFont="1" applyFill="1" applyBorder="1" applyAlignment="1">
      <alignment horizontal="left" vertical="center" wrapText="1"/>
    </xf>
    <xf numFmtId="0" fontId="12" fillId="4" borderId="55" xfId="0" applyFont="1" applyFill="1" applyBorder="1" applyAlignment="1">
      <alignment horizontal="left" vertical="center" wrapText="1"/>
    </xf>
    <xf numFmtId="0" fontId="48" fillId="2" borderId="5" xfId="0" applyFont="1" applyFill="1"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2" fillId="4" borderId="14" xfId="0" applyFont="1" applyFill="1" applyBorder="1" applyAlignment="1" applyProtection="1">
      <alignment horizontal="left" vertical="center" wrapText="1"/>
      <protection locked="0"/>
    </xf>
    <xf numFmtId="0" fontId="12" fillId="4" borderId="54" xfId="0" applyFont="1" applyFill="1" applyBorder="1" applyAlignment="1" applyProtection="1">
      <alignment horizontal="left" vertical="center" wrapText="1"/>
      <protection locked="0"/>
    </xf>
    <xf numFmtId="0" fontId="12" fillId="4" borderId="55"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right" vertical="center" wrapText="1"/>
      <protection locked="0"/>
    </xf>
    <xf numFmtId="0" fontId="12" fillId="4" borderId="54" xfId="0" applyFont="1" applyFill="1" applyBorder="1" applyAlignment="1" applyProtection="1">
      <alignment horizontal="right" vertical="center" wrapText="1"/>
      <protection locked="0"/>
    </xf>
    <xf numFmtId="0" fontId="12" fillId="4" borderId="14" xfId="0" applyFont="1" applyFill="1" applyBorder="1" applyAlignment="1">
      <alignment horizontal="right" vertical="center"/>
    </xf>
    <xf numFmtId="0" fontId="12" fillId="4" borderId="55" xfId="0" applyFont="1" applyFill="1" applyBorder="1" applyAlignment="1">
      <alignment horizontal="right" vertical="center"/>
    </xf>
    <xf numFmtId="0" fontId="12" fillId="4" borderId="14" xfId="0" applyFont="1" applyFill="1" applyBorder="1" applyAlignment="1" applyProtection="1">
      <alignment horizontal="right" vertical="center" wrapText="1"/>
      <protection locked="0"/>
    </xf>
    <xf numFmtId="0" fontId="12" fillId="4" borderId="55" xfId="0" applyFont="1" applyFill="1" applyBorder="1" applyAlignment="1" applyProtection="1">
      <alignment horizontal="right" vertical="center" wrapText="1"/>
      <protection locked="0"/>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0" xfId="0" applyFont="1" applyAlignment="1">
      <alignment horizontal="left" vertical="center" shrinkToFit="1"/>
    </xf>
    <xf numFmtId="0" fontId="12" fillId="0" borderId="13" xfId="0" applyFont="1" applyBorder="1" applyAlignment="1">
      <alignment horizontal="left" vertical="center" shrinkToFit="1"/>
    </xf>
    <xf numFmtId="1" fontId="12" fillId="4" borderId="5" xfId="0" applyNumberFormat="1" applyFont="1" applyFill="1" applyBorder="1" applyAlignment="1" applyProtection="1">
      <alignment horizontal="center" vertical="center" wrapText="1"/>
      <protection locked="0"/>
    </xf>
    <xf numFmtId="1" fontId="12" fillId="4" borderId="6" xfId="0" applyNumberFormat="1" applyFont="1" applyFill="1" applyBorder="1" applyAlignment="1" applyProtection="1">
      <alignment horizontal="center" vertical="center" wrapText="1"/>
      <protection locked="0"/>
    </xf>
    <xf numFmtId="0" fontId="13" fillId="2" borderId="5" xfId="0" applyFont="1" applyFill="1" applyBorder="1" applyAlignment="1">
      <alignment horizontal="center" vertical="center" textRotation="255"/>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12" xfId="0" applyFont="1" applyFill="1" applyBorder="1" applyAlignment="1">
      <alignment horizontal="left" vertical="center" wrapText="1" shrinkToFit="1"/>
    </xf>
    <xf numFmtId="0" fontId="12" fillId="4" borderId="14" xfId="0" applyFont="1" applyFill="1" applyBorder="1" applyAlignment="1">
      <alignment horizontal="left" vertical="center" wrapText="1" shrinkToFit="1"/>
    </xf>
    <xf numFmtId="0" fontId="12" fillId="4" borderId="13" xfId="0" applyFont="1" applyFill="1" applyBorder="1" applyAlignment="1">
      <alignment horizontal="left" vertical="center" wrapText="1" shrinkToFit="1"/>
    </xf>
    <xf numFmtId="0" fontId="12" fillId="4" borderId="11" xfId="0" applyFont="1" applyFill="1" applyBorder="1" applyAlignment="1">
      <alignment horizontal="center" vertical="center" shrinkToFit="1"/>
    </xf>
    <xf numFmtId="0" fontId="20" fillId="4" borderId="11" xfId="0" applyFont="1" applyFill="1" applyBorder="1" applyAlignment="1" applyProtection="1">
      <alignment horizontal="left" vertical="center" shrinkToFit="1"/>
      <protection locked="0"/>
    </xf>
    <xf numFmtId="1" fontId="12" fillId="4" borderId="39" xfId="0" applyNumberFormat="1" applyFont="1" applyFill="1" applyBorder="1" applyAlignment="1" applyProtection="1">
      <alignment horizontal="center" vertical="center"/>
      <protection locked="0"/>
    </xf>
    <xf numFmtId="0" fontId="21" fillId="4" borderId="11" xfId="0" applyFont="1" applyFill="1" applyBorder="1" applyAlignment="1">
      <alignment horizontal="left" vertical="center" wrapText="1"/>
    </xf>
    <xf numFmtId="0" fontId="21" fillId="4" borderId="11" xfId="0" applyFont="1" applyFill="1" applyBorder="1" applyAlignment="1">
      <alignment horizontal="center" vertical="center" shrinkToFi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25" fillId="4" borderId="14" xfId="0" applyFont="1" applyFill="1" applyBorder="1" applyAlignment="1">
      <alignment horizontal="left" vertical="center" wrapText="1"/>
    </xf>
    <xf numFmtId="0" fontId="25" fillId="4" borderId="13"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3" xfId="0" applyFont="1" applyFill="1" applyBorder="1" applyAlignment="1">
      <alignment horizontal="left" vertical="center" wrapText="1"/>
    </xf>
    <xf numFmtId="0" fontId="25" fillId="4" borderId="0" xfId="0" applyFont="1" applyFill="1" applyAlignment="1">
      <alignment horizontal="left" vertical="center" shrinkToFit="1"/>
    </xf>
    <xf numFmtId="0" fontId="25" fillId="4" borderId="3" xfId="0" applyFont="1" applyFill="1" applyBorder="1" applyAlignment="1">
      <alignment horizontal="left" vertical="center" shrinkToFit="1"/>
    </xf>
    <xf numFmtId="0" fontId="10" fillId="0" borderId="5" xfId="0" applyFont="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2" fillId="4" borderId="11" xfId="0" applyFont="1" applyFill="1" applyBorder="1" applyAlignment="1" applyProtection="1">
      <alignment horizontal="left" vertical="center" shrinkToFit="1"/>
      <protection locked="0"/>
    </xf>
    <xf numFmtId="0" fontId="3" fillId="0" borderId="0" xfId="0" applyFont="1" applyAlignment="1">
      <alignment horizontal="right" vertical="center"/>
    </xf>
    <xf numFmtId="0" fontId="36" fillId="0" borderId="0" xfId="0" applyFont="1" applyAlignment="1">
      <alignment horizontal="right" vertical="center"/>
    </xf>
    <xf numFmtId="0" fontId="12" fillId="4" borderId="7" xfId="0" applyFont="1" applyFill="1" applyBorder="1" applyAlignment="1" applyProtection="1">
      <alignment horizontal="center" vertical="center"/>
      <protection locked="0"/>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2" fillId="4" borderId="0" xfId="0" applyFont="1" applyFill="1" applyAlignment="1" applyProtection="1">
      <alignment horizontal="left" vertical="center" shrinkToFit="1"/>
      <protection locked="0"/>
    </xf>
    <xf numFmtId="49" fontId="12" fillId="4" borderId="0" xfId="0" applyNumberFormat="1" applyFont="1" applyFill="1" applyAlignment="1" applyProtection="1">
      <alignment horizontal="left" vertical="center" shrinkToFit="1"/>
      <protection locked="0"/>
    </xf>
    <xf numFmtId="0" fontId="6" fillId="2" borderId="1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5" fillId="0" borderId="8" xfId="0" applyFont="1" applyBorder="1" applyAlignment="1">
      <alignment horizontal="center" vertical="justify"/>
    </xf>
    <xf numFmtId="0" fontId="25" fillId="0" borderId="5" xfId="0" applyFont="1" applyBorder="1" applyAlignment="1">
      <alignment horizontal="center" vertical="justify"/>
    </xf>
    <xf numFmtId="0" fontId="10" fillId="0" borderId="8" xfId="0" applyFont="1" applyBorder="1" applyAlignment="1">
      <alignment horizontal="center" vertical="center"/>
    </xf>
    <xf numFmtId="0" fontId="10"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176" fontId="12" fillId="0" borderId="62" xfId="0" applyNumberFormat="1" applyFont="1" applyBorder="1" applyAlignment="1">
      <alignment horizontal="center" vertical="center" wrapText="1"/>
    </xf>
    <xf numFmtId="176" fontId="12" fillId="0" borderId="63" xfId="0" applyNumberFormat="1" applyFont="1" applyBorder="1" applyAlignment="1">
      <alignment horizontal="center" vertical="center" wrapText="1"/>
    </xf>
    <xf numFmtId="176" fontId="12" fillId="0" borderId="39" xfId="0" applyNumberFormat="1" applyFont="1" applyBorder="1" applyAlignment="1">
      <alignment horizontal="center" vertical="center" wrapText="1"/>
    </xf>
    <xf numFmtId="176" fontId="12" fillId="0" borderId="64" xfId="0" applyNumberFormat="1" applyFont="1" applyBorder="1" applyAlignment="1">
      <alignment horizontal="center" vertical="center" wrapText="1"/>
    </xf>
    <xf numFmtId="0" fontId="1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2" fillId="0" borderId="7" xfId="0" applyFont="1" applyBorder="1" applyAlignment="1">
      <alignment horizontal="lef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4" borderId="9" xfId="0" applyFont="1" applyFill="1" applyBorder="1" applyAlignment="1">
      <alignment horizontal="left" vertical="center"/>
    </xf>
    <xf numFmtId="0" fontId="12" fillId="4" borderId="11" xfId="0" applyFont="1" applyFill="1" applyBorder="1" applyAlignment="1">
      <alignment horizontal="left" vertical="center"/>
    </xf>
    <xf numFmtId="0" fontId="21" fillId="0" borderId="0" xfId="0" applyFont="1" applyAlignment="1">
      <alignment horizontal="left" vertical="center" wrapText="1"/>
    </xf>
    <xf numFmtId="0" fontId="21" fillId="0" borderId="3"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pplyProtection="1">
      <alignment horizontal="center" vertical="center" shrinkToFit="1"/>
      <protection locked="0"/>
    </xf>
    <xf numFmtId="0" fontId="12" fillId="0" borderId="23" xfId="0" applyFont="1" applyBorder="1" applyAlignment="1">
      <alignment horizontal="left" vertical="center" wrapText="1"/>
    </xf>
    <xf numFmtId="0" fontId="12" fillId="0" borderId="7" xfId="0" applyFont="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4" borderId="55" xfId="0" applyFont="1" applyFill="1" applyBorder="1" applyAlignment="1" applyProtection="1">
      <alignment horizontal="left" vertical="center" shrinkToFit="1"/>
      <protection locked="0"/>
    </xf>
    <xf numFmtId="0" fontId="12" fillId="4" borderId="56" xfId="0" applyFont="1" applyFill="1" applyBorder="1" applyAlignment="1" applyProtection="1">
      <alignment horizontal="left" vertical="center" shrinkToFit="1"/>
      <protection locked="0"/>
    </xf>
    <xf numFmtId="0" fontId="26" fillId="4" borderId="11" xfId="0" applyFont="1" applyFill="1" applyBorder="1" applyAlignment="1">
      <alignment horizontal="left" vertical="center" wrapText="1"/>
    </xf>
    <xf numFmtId="0" fontId="26" fillId="4" borderId="10" xfId="0" applyFont="1" applyFill="1" applyBorder="1" applyAlignment="1">
      <alignment horizontal="left" vertical="center" wrapText="1"/>
    </xf>
    <xf numFmtId="0" fontId="12" fillId="0" borderId="1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0"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4" borderId="49" xfId="0" applyFont="1" applyFill="1" applyBorder="1" applyAlignment="1" applyProtection="1">
      <alignment horizontal="right" vertical="center" wrapText="1"/>
      <protection locked="0"/>
    </xf>
    <xf numFmtId="0" fontId="12" fillId="4" borderId="52" xfId="0" applyFont="1" applyFill="1" applyBorder="1" applyAlignment="1" applyProtection="1">
      <alignment horizontal="right" vertical="center" wrapText="1"/>
      <protection locked="0"/>
    </xf>
    <xf numFmtId="0" fontId="12" fillId="0" borderId="49" xfId="0" applyFont="1" applyBorder="1" applyAlignment="1">
      <alignment horizontal="center" vertical="center"/>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1" xfId="0" applyFont="1" applyBorder="1" applyAlignment="1">
      <alignment horizontal="center" vertical="center" wrapText="1"/>
    </xf>
    <xf numFmtId="0" fontId="12" fillId="0" borderId="53" xfId="0" applyFont="1" applyBorder="1" applyAlignment="1">
      <alignment horizontal="center" vertical="center"/>
    </xf>
    <xf numFmtId="0" fontId="12" fillId="4" borderId="52" xfId="0" applyFont="1" applyFill="1" applyBorder="1" applyAlignment="1">
      <alignment horizontal="center" vertical="center"/>
    </xf>
    <xf numFmtId="49" fontId="12" fillId="4" borderId="52" xfId="0" applyNumberFormat="1" applyFont="1" applyFill="1" applyBorder="1" applyAlignment="1" applyProtection="1">
      <alignment horizontal="left" vertical="center" shrinkToFit="1"/>
      <protection locked="0"/>
    </xf>
    <xf numFmtId="49" fontId="12" fillId="4" borderId="53" xfId="0" applyNumberFormat="1" applyFont="1" applyFill="1" applyBorder="1" applyAlignment="1" applyProtection="1">
      <alignment horizontal="left" vertical="center" shrinkToFit="1"/>
      <protection locked="0"/>
    </xf>
    <xf numFmtId="0" fontId="13" fillId="2" borderId="5" xfId="0" applyFont="1" applyFill="1" applyBorder="1" applyAlignment="1">
      <alignment horizontal="center" vertical="center"/>
    </xf>
    <xf numFmtId="0" fontId="12" fillId="4" borderId="11" xfId="0" applyFont="1" applyFill="1" applyBorder="1" applyAlignment="1">
      <alignment vertical="center" shrinkToFit="1"/>
    </xf>
    <xf numFmtId="0" fontId="12" fillId="4" borderId="0" xfId="0" applyFont="1" applyFill="1" applyAlignment="1">
      <alignment horizontal="left" vertical="center" wrapText="1"/>
    </xf>
    <xf numFmtId="0" fontId="12" fillId="4" borderId="3" xfId="0" applyFont="1" applyFill="1" applyBorder="1" applyAlignment="1">
      <alignment horizontal="left" vertical="center" wrapText="1"/>
    </xf>
    <xf numFmtId="0" fontId="21" fillId="4" borderId="11" xfId="0" applyFont="1" applyFill="1" applyBorder="1" applyAlignment="1" applyProtection="1">
      <alignment horizontal="left" vertical="center" wrapText="1" shrinkToFit="1"/>
      <protection locked="0"/>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21" fillId="4" borderId="2" xfId="0" applyFont="1" applyFill="1" applyBorder="1" applyAlignment="1" applyProtection="1">
      <alignment horizontal="left" vertical="center" wrapText="1"/>
      <protection locked="0"/>
    </xf>
    <xf numFmtId="0" fontId="21" fillId="4" borderId="0" xfId="0" applyFont="1" applyFill="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1"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2" fillId="0" borderId="5" xfId="0" applyFont="1" applyBorder="1" applyAlignment="1">
      <alignment horizontal="center" vertical="center"/>
    </xf>
    <xf numFmtId="0" fontId="12" fillId="4" borderId="11" xfId="0" applyFont="1" applyFill="1" applyBorder="1" applyAlignment="1" applyProtection="1">
      <alignment horizontal="right" vertical="center" wrapText="1"/>
      <protection locked="0"/>
    </xf>
    <xf numFmtId="0" fontId="12" fillId="0" borderId="13" xfId="0" applyFont="1" applyBorder="1">
      <alignment vertical="center"/>
    </xf>
    <xf numFmtId="0" fontId="12" fillId="0" borderId="56" xfId="0" applyFont="1" applyBorder="1">
      <alignment vertical="center"/>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5" fillId="4" borderId="18" xfId="0" applyFont="1" applyFill="1" applyBorder="1" applyAlignment="1">
      <alignment horizontal="center" vertical="center" wrapText="1" shrinkToFit="1"/>
    </xf>
    <xf numFmtId="0" fontId="25" fillId="4" borderId="19" xfId="0" applyFont="1" applyFill="1" applyBorder="1" applyAlignment="1">
      <alignment horizontal="center" vertical="center" wrapText="1" shrinkToFit="1"/>
    </xf>
    <xf numFmtId="0" fontId="11" fillId="4" borderId="9" xfId="0" applyFont="1" applyFill="1" applyBorder="1" applyAlignment="1">
      <alignment horizontal="left" vertical="center"/>
    </xf>
    <xf numFmtId="0" fontId="11" fillId="4" borderId="11" xfId="0" applyFont="1" applyFill="1" applyBorder="1" applyAlignment="1">
      <alignment horizontal="left" vertical="center"/>
    </xf>
    <xf numFmtId="0" fontId="12" fillId="4" borderId="13" xfId="0" applyFont="1" applyFill="1" applyBorder="1" applyAlignment="1" applyProtection="1">
      <alignment horizontal="left" vertical="center" wrapText="1"/>
      <protection locked="0"/>
    </xf>
    <xf numFmtId="0" fontId="12" fillId="4" borderId="11" xfId="0" applyFont="1" applyFill="1" applyBorder="1" applyAlignment="1" applyProtection="1">
      <alignment horizontal="left" vertical="center" wrapText="1"/>
      <protection locked="0"/>
    </xf>
    <xf numFmtId="0" fontId="12" fillId="4" borderId="10" xfId="0" applyFont="1" applyFill="1" applyBorder="1" applyAlignment="1" applyProtection="1">
      <alignment horizontal="left" vertical="center" wrapText="1"/>
      <protection locked="0"/>
    </xf>
    <xf numFmtId="0" fontId="12" fillId="0" borderId="14" xfId="0" applyFont="1" applyBorder="1" applyAlignment="1">
      <alignment horizontal="center" vertical="center"/>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center" vertical="center" shrinkToFit="1"/>
    </xf>
    <xf numFmtId="0" fontId="12" fillId="4" borderId="0" xfId="0" applyFont="1" applyFill="1" applyAlignment="1" applyProtection="1">
      <alignment horizontal="left" vertical="center" wrapText="1"/>
      <protection locked="0"/>
    </xf>
    <xf numFmtId="0" fontId="12" fillId="4" borderId="2" xfId="0" applyFont="1" applyFill="1" applyBorder="1" applyAlignment="1" applyProtection="1">
      <alignment horizontal="right" vertical="center" wrapText="1"/>
      <protection locked="0"/>
    </xf>
    <xf numFmtId="0" fontId="12" fillId="4" borderId="9" xfId="0" applyFont="1" applyFill="1" applyBorder="1" applyAlignment="1" applyProtection="1">
      <alignment horizontal="right" vertical="center" wrapText="1"/>
      <protection locked="0"/>
    </xf>
    <xf numFmtId="0" fontId="12" fillId="4" borderId="0" xfId="0" applyFont="1" applyFill="1" applyAlignment="1">
      <alignment horizontal="right" vertical="center"/>
    </xf>
    <xf numFmtId="0" fontId="12" fillId="4" borderId="11" xfId="0" applyFont="1" applyFill="1" applyBorder="1" applyAlignment="1">
      <alignment horizontal="right"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1" fillId="4" borderId="14" xfId="0" applyFont="1" applyFill="1" applyBorder="1" applyAlignment="1">
      <alignment horizontal="left" vertical="center" wrapText="1"/>
    </xf>
    <xf numFmtId="49" fontId="12" fillId="4" borderId="7" xfId="0" applyNumberFormat="1" applyFont="1" applyFill="1" applyBorder="1" applyAlignment="1" applyProtection="1">
      <alignment horizontal="left" vertical="center" shrinkToFit="1"/>
      <protection locked="0"/>
    </xf>
    <xf numFmtId="49" fontId="12" fillId="4" borderId="8" xfId="0" applyNumberFormat="1" applyFont="1" applyFill="1" applyBorder="1" applyAlignment="1" applyProtection="1">
      <alignment horizontal="left" vertical="center" shrinkToFit="1"/>
      <protection locked="0"/>
    </xf>
    <xf numFmtId="0" fontId="12" fillId="0" borderId="12"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4" borderId="0" xfId="0" applyFont="1" applyFill="1" applyAlignment="1" applyProtection="1">
      <alignment horizontal="right" vertical="center" wrapText="1"/>
      <protection locked="0"/>
    </xf>
    <xf numFmtId="0" fontId="12" fillId="0" borderId="3" xfId="0" applyFont="1" applyBorder="1">
      <alignment vertical="center"/>
    </xf>
    <xf numFmtId="0" fontId="12" fillId="0" borderId="10" xfId="0" applyFont="1" applyBorder="1">
      <alignment vertical="center"/>
    </xf>
    <xf numFmtId="0" fontId="12" fillId="4" borderId="11" xfId="0" applyFont="1" applyFill="1" applyBorder="1" applyAlignment="1">
      <alignment horizontal="center" vertical="center" wrapText="1"/>
    </xf>
    <xf numFmtId="0" fontId="12" fillId="4" borderId="55" xfId="0" applyFont="1" applyFill="1" applyBorder="1" applyAlignment="1">
      <alignment horizontal="center" vertical="center"/>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2" fillId="0" borderId="0" xfId="0" applyFont="1" applyAlignment="1">
      <alignment horizontal="center" vertical="center"/>
    </xf>
    <xf numFmtId="0" fontId="10" fillId="0" borderId="11" xfId="0" applyFont="1" applyBorder="1" applyAlignment="1" applyProtection="1">
      <alignment horizontal="center" vertical="center" shrinkToFit="1"/>
      <protection locked="0"/>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1" xfId="0" applyFont="1" applyFill="1" applyBorder="1" applyAlignment="1" applyProtection="1">
      <alignment horizontal="left" vertical="center" wrapText="1"/>
      <protection locked="0"/>
    </xf>
    <xf numFmtId="0" fontId="12" fillId="4" borderId="52" xfId="0" applyFont="1" applyFill="1" applyBorder="1" applyAlignment="1" applyProtection="1">
      <alignment horizontal="left" vertical="center" wrapText="1"/>
      <protection locked="0"/>
    </xf>
    <xf numFmtId="0" fontId="12" fillId="4" borderId="53" xfId="0" applyFont="1" applyFill="1" applyBorder="1" applyAlignment="1" applyProtection="1">
      <alignment horizontal="left" vertical="center" wrapText="1"/>
      <protection locked="0"/>
    </xf>
    <xf numFmtId="0" fontId="12" fillId="4" borderId="9"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protection locked="0"/>
    </xf>
    <xf numFmtId="0" fontId="12"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1" fontId="12" fillId="4" borderId="6" xfId="0" applyNumberFormat="1" applyFont="1" applyFill="1" applyBorder="1" applyAlignment="1" applyProtection="1">
      <alignment horizontal="center" vertical="center"/>
      <protection locked="0"/>
    </xf>
    <xf numFmtId="1" fontId="12" fillId="4" borderId="7" xfId="0" applyNumberFormat="1" applyFont="1" applyFill="1" applyBorder="1" applyAlignment="1" applyProtection="1">
      <alignment horizontal="center" vertical="center"/>
      <protection locked="0"/>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4"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4"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21" fillId="0" borderId="11" xfId="0" applyFont="1" applyBorder="1" applyAlignment="1">
      <alignment horizontal="left" vertical="center" shrinkToFit="1"/>
    </xf>
    <xf numFmtId="0" fontId="12" fillId="4" borderId="2" xfId="0" applyFont="1" applyFill="1" applyBorder="1" applyAlignment="1">
      <alignment horizontal="left" vertical="center"/>
    </xf>
    <xf numFmtId="0" fontId="12" fillId="4" borderId="0" xfId="0" applyFont="1" applyFill="1" applyAlignment="1">
      <alignment horizontal="left" vertical="center"/>
    </xf>
    <xf numFmtId="0" fontId="12" fillId="0" borderId="2" xfId="0" applyFont="1" applyBorder="1" applyAlignment="1">
      <alignment horizontal="left" vertical="top"/>
    </xf>
    <xf numFmtId="0" fontId="12" fillId="0" borderId="0" xfId="0" applyFont="1" applyAlignment="1">
      <alignment horizontal="left" vertical="top"/>
    </xf>
    <xf numFmtId="0" fontId="12" fillId="0" borderId="3" xfId="0" applyFont="1" applyBorder="1" applyAlignment="1">
      <alignment horizontal="left" vertical="top"/>
    </xf>
    <xf numFmtId="0" fontId="21" fillId="0" borderId="11" xfId="0" applyFont="1" applyBorder="1" applyAlignment="1">
      <alignment horizontal="left" vertical="center" wrapText="1"/>
    </xf>
    <xf numFmtId="0" fontId="21" fillId="0" borderId="0" xfId="0" applyFont="1" applyAlignment="1">
      <alignment horizontal="left" vertical="center" shrinkToFit="1"/>
    </xf>
    <xf numFmtId="0" fontId="12" fillId="0" borderId="12" xfId="0" applyFont="1" applyBorder="1" applyAlignment="1">
      <alignment horizontal="center" vertical="center" shrinkToFit="1"/>
    </xf>
    <xf numFmtId="0" fontId="12" fillId="0" borderId="14" xfId="0" applyFont="1" applyBorder="1" applyAlignment="1">
      <alignment horizontal="center" vertical="center" shrinkToFit="1"/>
    </xf>
    <xf numFmtId="0" fontId="12" fillId="4" borderId="0" xfId="0" applyFont="1" applyFill="1" applyAlignment="1">
      <alignment horizontal="left" vertical="center" shrinkToFit="1"/>
    </xf>
    <xf numFmtId="0" fontId="21" fillId="0" borderId="11" xfId="0" applyFont="1" applyBorder="1" applyAlignment="1">
      <alignment horizontal="left" vertical="center"/>
    </xf>
    <xf numFmtId="0" fontId="12" fillId="4" borderId="11" xfId="0"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11" fillId="4" borderId="11" xfId="0" applyFont="1" applyFill="1" applyBorder="1" applyAlignment="1" applyProtection="1">
      <alignment horizontal="right" vertical="center"/>
      <protection locked="0"/>
    </xf>
    <xf numFmtId="0" fontId="11" fillId="4" borderId="11" xfId="0" applyFont="1" applyFill="1" applyBorder="1" applyAlignment="1" applyProtection="1">
      <alignment horizontal="center" vertical="center"/>
      <protection locked="0"/>
    </xf>
    <xf numFmtId="0" fontId="0" fillId="0" borderId="0" xfId="0" applyAlignment="1">
      <alignment horizontal="left" vertical="center"/>
    </xf>
    <xf numFmtId="176" fontId="12" fillId="4" borderId="0" xfId="0" applyNumberFormat="1" applyFont="1" applyFill="1" applyAlignment="1" applyProtection="1">
      <alignment horizontal="center" vertical="center"/>
      <protection locked="0"/>
    </xf>
    <xf numFmtId="0" fontId="20" fillId="4" borderId="11"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80" fontId="24" fillId="0" borderId="11" xfId="0" applyNumberFormat="1" applyFont="1" applyBorder="1" applyAlignment="1">
      <alignment horizontal="left" vertical="center" shrinkToFi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177" fontId="12" fillId="4" borderId="6" xfId="0" applyNumberFormat="1" applyFont="1" applyFill="1" applyBorder="1" applyAlignment="1" applyProtection="1">
      <alignment horizontal="center" vertical="center" shrinkToFit="1"/>
      <protection locked="0"/>
    </xf>
    <xf numFmtId="177" fontId="12" fillId="4" borderId="7" xfId="0" applyNumberFormat="1" applyFont="1" applyFill="1" applyBorder="1" applyAlignment="1" applyProtection="1">
      <alignment horizontal="center" vertical="center" shrinkToFit="1"/>
      <protection locked="0"/>
    </xf>
    <xf numFmtId="0" fontId="12" fillId="0" borderId="29"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Alignment="1">
      <alignment horizontal="right" vertical="center"/>
    </xf>
    <xf numFmtId="0" fontId="21" fillId="4" borderId="11" xfId="0" applyFont="1" applyFill="1" applyBorder="1" applyAlignment="1">
      <alignment horizontal="left" vertical="center" shrinkToFit="1"/>
    </xf>
    <xf numFmtId="0" fontId="21" fillId="0" borderId="2" xfId="0" applyFont="1" applyBorder="1" applyAlignment="1">
      <alignment horizontal="left" vertical="center" wrapText="1"/>
    </xf>
    <xf numFmtId="0" fontId="12" fillId="4" borderId="6"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20" fillId="0" borderId="62" xfId="0" applyFont="1" applyBorder="1" applyAlignment="1">
      <alignment horizontal="center" vertical="top" wrapText="1"/>
    </xf>
    <xf numFmtId="0" fontId="18" fillId="0" borderId="65" xfId="0" applyFont="1" applyBorder="1" applyAlignment="1">
      <alignment horizontal="center" wrapText="1"/>
    </xf>
    <xf numFmtId="0" fontId="12" fillId="0" borderId="1"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8" fillId="4" borderId="57"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21" xfId="0" applyFont="1" applyBorder="1" applyAlignment="1">
      <alignment horizontal="left" vertical="center"/>
    </xf>
    <xf numFmtId="0" fontId="12" fillId="0" borderId="6" xfId="0" applyFont="1" applyBorder="1" applyAlignment="1">
      <alignment horizontal="left" vertical="center" wrapText="1"/>
    </xf>
    <xf numFmtId="0" fontId="12" fillId="0" borderId="8" xfId="0" applyFont="1" applyBorder="1" applyAlignment="1">
      <alignment horizontal="left" vertical="center"/>
    </xf>
    <xf numFmtId="0" fontId="12" fillId="4" borderId="10" xfId="0" applyFont="1" applyFill="1" applyBorder="1" applyAlignment="1" applyProtection="1">
      <alignment horizontal="left" vertical="center" shrinkToFit="1"/>
      <protection locked="0"/>
    </xf>
    <xf numFmtId="0" fontId="12" fillId="4" borderId="0" xfId="0" applyFont="1" applyFill="1" applyAlignment="1">
      <alignment horizontal="center" vertical="center"/>
    </xf>
    <xf numFmtId="0" fontId="12" fillId="4" borderId="3" xfId="0" applyFont="1" applyFill="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4" borderId="3" xfId="0" applyFont="1" applyFill="1" applyBorder="1" applyAlignment="1">
      <alignment horizontal="left" vertical="center"/>
    </xf>
    <xf numFmtId="0" fontId="12" fillId="0" borderId="2" xfId="0" applyFont="1" applyBorder="1" applyAlignment="1">
      <alignment horizontal="center" vertical="center"/>
    </xf>
    <xf numFmtId="0" fontId="12" fillId="4" borderId="2" xfId="0" applyFont="1" applyFill="1" applyBorder="1" applyAlignment="1">
      <alignment horizontal="left" vertical="center" wrapText="1"/>
    </xf>
    <xf numFmtId="0" fontId="12" fillId="4" borderId="2" xfId="0" applyFont="1" applyFill="1" applyBorder="1" applyAlignment="1">
      <alignment horizontal="right" vertical="center" shrinkToFit="1"/>
    </xf>
    <xf numFmtId="0" fontId="12" fillId="4" borderId="0" xfId="0" applyFont="1" applyFill="1" applyAlignment="1">
      <alignment horizontal="right" vertical="center" shrinkToFi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0" borderId="19"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50"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4" borderId="16" xfId="0" applyFont="1" applyFill="1" applyBorder="1" applyAlignment="1" applyProtection="1">
      <alignment horizontal="right" vertical="center"/>
      <protection locked="0"/>
    </xf>
    <xf numFmtId="0" fontId="21" fillId="4" borderId="55" xfId="0" applyFont="1" applyFill="1" applyBorder="1" applyAlignment="1">
      <alignment horizontal="left" vertical="center" wrapTex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9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fmlaLink="$AH$12" lockText="1" noThreeD="1"/>
</file>

<file path=xl/ctrlProps/ctrlProp10.xml><?xml version="1.0" encoding="utf-8"?>
<formControlPr xmlns="http://schemas.microsoft.com/office/spreadsheetml/2009/9/main" objectType="CheckBox" fmlaLink="$AH$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AH$56"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AH$57"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H$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60"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66"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AH$67" lockText="1" noThreeD="1"/>
</file>

<file path=xl/ctrlProps/ctrlProp12.xml><?xml version="1.0" encoding="utf-8"?>
<formControlPr xmlns="http://schemas.microsoft.com/office/spreadsheetml/2009/9/main" objectType="CheckBox" fmlaLink="$AH$45"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AJ$68"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H$78"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AH$8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H$48"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5"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H$9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AH$95"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H$46"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AH$82"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AH$83"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AH$93" lockText="1" noThreeD="1"/>
</file>

<file path=xl/ctrlProps/ctrlProp15.xml><?xml version="1.0" encoding="utf-8"?>
<formControlPr xmlns="http://schemas.microsoft.com/office/spreadsheetml/2009/9/main" objectType="CheckBox" fmlaLink="$AH$49"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AI$6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AI$24"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AH$25"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AH$47"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H$50" lockText="1" noThreeD="1"/>
</file>

<file path=xl/ctrlProps/ctrlProp18.xml><?xml version="1.0" encoding="utf-8"?>
<formControlPr xmlns="http://schemas.microsoft.com/office/spreadsheetml/2009/9/main" objectType="CheckBox" fmlaLink="$AH$61" lockText="1" noThreeD="1"/>
</file>

<file path=xl/ctrlProps/ctrlProp19.xml><?xml version="1.0" encoding="utf-8"?>
<formControlPr xmlns="http://schemas.microsoft.com/office/spreadsheetml/2009/9/main" objectType="CheckBox" fmlaLink="$AH$62" lockText="1" noThreeD="1"/>
</file>

<file path=xl/ctrlProps/ctrlProp2.xml><?xml version="1.0" encoding="utf-8"?>
<formControlPr xmlns="http://schemas.microsoft.com/office/spreadsheetml/2009/9/main" objectType="CheckBox" fmlaLink="$AI$12" lockText="1" noThreeD="1"/>
</file>

<file path=xl/ctrlProps/ctrlProp20.xml><?xml version="1.0" encoding="utf-8"?>
<formControlPr xmlns="http://schemas.microsoft.com/office/spreadsheetml/2009/9/main" objectType="CheckBox" fmlaLink="$AH$63" lockText="1" noThreeD="1"/>
</file>

<file path=xl/ctrlProps/ctrlProp21.xml><?xml version="1.0" encoding="utf-8"?>
<formControlPr xmlns="http://schemas.microsoft.com/office/spreadsheetml/2009/9/main" objectType="CheckBox" fmlaLink="$AH$64" lockText="1" noThreeD="1"/>
</file>

<file path=xl/ctrlProps/ctrlProp22.xml><?xml version="1.0" encoding="utf-8"?>
<formControlPr xmlns="http://schemas.microsoft.com/office/spreadsheetml/2009/9/main" objectType="CheckBox" fmlaLink="$AH$68" lockText="1" noThreeD="1"/>
</file>

<file path=xl/ctrlProps/ctrlProp23.xml><?xml version="1.0" encoding="utf-8"?>
<formControlPr xmlns="http://schemas.microsoft.com/office/spreadsheetml/2009/9/main" objectType="CheckBox" fmlaLink="$AH$71" lockText="1" noThreeD="1"/>
</file>

<file path=xl/ctrlProps/ctrlProp24.xml><?xml version="1.0" encoding="utf-8"?>
<formControlPr xmlns="http://schemas.microsoft.com/office/spreadsheetml/2009/9/main" objectType="CheckBox" fmlaLink="$AH$74" lockText="1" noThreeD="1"/>
</file>

<file path=xl/ctrlProps/ctrlProp25.xml><?xml version="1.0" encoding="utf-8"?>
<formControlPr xmlns="http://schemas.microsoft.com/office/spreadsheetml/2009/9/main" objectType="CheckBox" fmlaLink="$AH$76" lockText="1" noThreeD="1"/>
</file>

<file path=xl/ctrlProps/ctrlProp26.xml><?xml version="1.0" encoding="utf-8"?>
<formControlPr xmlns="http://schemas.microsoft.com/office/spreadsheetml/2009/9/main" objectType="CheckBox" fmlaLink="$AH$69" lockText="1" noThreeD="1"/>
</file>

<file path=xl/ctrlProps/ctrlProp27.xml><?xml version="1.0" encoding="utf-8"?>
<formControlPr xmlns="http://schemas.microsoft.com/office/spreadsheetml/2009/9/main" objectType="CheckBox" fmlaLink="$AH$72" lockText="1" noThreeD="1"/>
</file>

<file path=xl/ctrlProps/ctrlProp28.xml><?xml version="1.0" encoding="utf-8"?>
<formControlPr xmlns="http://schemas.microsoft.com/office/spreadsheetml/2009/9/main" objectType="CheckBox" fmlaLink="$AH$75" lockText="1" noThreeD="1"/>
</file>

<file path=xl/ctrlProps/ctrlProp29.xml><?xml version="1.0" encoding="utf-8"?>
<formControlPr xmlns="http://schemas.microsoft.com/office/spreadsheetml/2009/9/main" objectType="CheckBox" fmlaLink="$AH$70" lockText="1" noThreeD="1"/>
</file>

<file path=xl/ctrlProps/ctrlProp3.xml><?xml version="1.0" encoding="utf-8"?>
<formControlPr xmlns="http://schemas.microsoft.com/office/spreadsheetml/2009/9/main" objectType="CheckBox" fmlaLink="$AI$19" lockText="1" noThreeD="1"/>
</file>

<file path=xl/ctrlProps/ctrlProp30.xml><?xml version="1.0" encoding="utf-8"?>
<formControlPr xmlns="http://schemas.microsoft.com/office/spreadsheetml/2009/9/main" objectType="CheckBox" fmlaLink="$AH$73"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H$77" lockText="1" noThreeD="1"/>
</file>

<file path=xl/ctrlProps/ctrlProp33.xml><?xml version="1.0" encoding="utf-8"?>
<formControlPr xmlns="http://schemas.microsoft.com/office/spreadsheetml/2009/9/main" objectType="CheckBox" fmlaLink="$AH$86" lockText="1" noThreeD="1"/>
</file>

<file path=xl/ctrlProps/ctrlProp34.xml><?xml version="1.0" encoding="utf-8"?>
<formControlPr xmlns="http://schemas.microsoft.com/office/spreadsheetml/2009/9/main" objectType="CheckBox" fmlaLink="$AH$91" lockText="1" noThreeD="1"/>
</file>

<file path=xl/ctrlProps/ctrlProp35.xml><?xml version="1.0" encoding="utf-8"?>
<formControlPr xmlns="http://schemas.microsoft.com/office/spreadsheetml/2009/9/main" objectType="CheckBox" fmlaLink="$AH$87" lockText="1" noThreeD="1"/>
</file>

<file path=xl/ctrlProps/ctrlProp36.xml><?xml version="1.0" encoding="utf-8"?>
<formControlPr xmlns="http://schemas.microsoft.com/office/spreadsheetml/2009/9/main" objectType="CheckBox" fmlaLink="$AH$88" lockText="1" noThreeD="1"/>
</file>

<file path=xl/ctrlProps/ctrlProp37.xml><?xml version="1.0" encoding="utf-8"?>
<formControlPr xmlns="http://schemas.microsoft.com/office/spreadsheetml/2009/9/main" objectType="CheckBox" fmlaLink="$AH$89"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92" lockText="1" noThreeD="1"/>
</file>

<file path=xl/ctrlProps/ctrlProp4.xml><?xml version="1.0" encoding="utf-8"?>
<formControlPr xmlns="http://schemas.microsoft.com/office/spreadsheetml/2009/9/main" objectType="CheckBox" fmlaLink="$AJ$1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H$65" lockText="1" noThreeD="1"/>
</file>

<file path=xl/ctrlProps/ctrlProp42.xml><?xml version="1.0" encoding="utf-8"?>
<formControlPr xmlns="http://schemas.microsoft.com/office/spreadsheetml/2009/9/main" objectType="Radio" firstButton="1" fmlaLink="$AH$1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19" lockText="1" noThreeD="1"/>
</file>

<file path=xl/ctrlProps/ctrlProp50.xml><?xml version="1.0" encoding="utf-8"?>
<formControlPr xmlns="http://schemas.microsoft.com/office/spreadsheetml/2009/9/main" objectType="Radio" firstButton="1" fmlaLink="$AH$1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AH$1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AH$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AH$16"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AH$17"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H$37" lockText="1" noThreeD="1"/>
</file>

<file path=xl/ctrlProps/ctrlProp60.xml><?xml version="1.0" encoding="utf-8"?>
<formControlPr xmlns="http://schemas.microsoft.com/office/spreadsheetml/2009/9/main" objectType="Radio" firstButton="1" fmlaLink="$AH$18"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AH$1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H$40"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AH$2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AH$2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H$2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H$38" lockText="1" noThreeD="1"/>
</file>

<file path=xl/ctrlProps/ctrlProp80.xml><?xml version="1.0" encoding="utf-8"?>
<formControlPr xmlns="http://schemas.microsoft.com/office/spreadsheetml/2009/9/main" objectType="Radio" firstButton="1" fmlaLink="$AH$2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H$4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AH$44"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41"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H$5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H$52"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H$53"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AH$5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AH$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xdr:colOff>
          <xdr:row>13</xdr:row>
          <xdr:rowOff>38100</xdr:rowOff>
        </xdr:from>
        <xdr:to>
          <xdr:col>10</xdr:col>
          <xdr:colOff>22860</xdr:colOff>
          <xdr:row>13</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xdr:row>
          <xdr:rowOff>30480</xdr:rowOff>
        </xdr:from>
        <xdr:to>
          <xdr:col>11</xdr:col>
          <xdr:colOff>228600</xdr:colOff>
          <xdr:row>13</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60960</xdr:rowOff>
        </xdr:from>
        <xdr:to>
          <xdr:col>4</xdr:col>
          <xdr:colOff>22860</xdr:colOff>
          <xdr:row>32</xdr:row>
          <xdr:rowOff>213360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60960</xdr:rowOff>
        </xdr:from>
        <xdr:to>
          <xdr:col>6</xdr:col>
          <xdr:colOff>7620</xdr:colOff>
          <xdr:row>32</xdr:row>
          <xdr:rowOff>213360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60960</xdr:rowOff>
        </xdr:from>
        <xdr:to>
          <xdr:col>7</xdr:col>
          <xdr:colOff>198120</xdr:colOff>
          <xdr:row>32</xdr:row>
          <xdr:rowOff>213360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13</xdr:col>
          <xdr:colOff>198120</xdr:colOff>
          <xdr:row>36</xdr:row>
          <xdr:rowOff>213360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60960</xdr:rowOff>
        </xdr:from>
        <xdr:to>
          <xdr:col>13</xdr:col>
          <xdr:colOff>198120</xdr:colOff>
          <xdr:row>37</xdr:row>
          <xdr:rowOff>213360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36</xdr:row>
          <xdr:rowOff>60960</xdr:rowOff>
        </xdr:from>
        <xdr:to>
          <xdr:col>19</xdr:col>
          <xdr:colOff>198120</xdr:colOff>
          <xdr:row>36</xdr:row>
          <xdr:rowOff>213360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37</xdr:row>
          <xdr:rowOff>60960</xdr:rowOff>
        </xdr:from>
        <xdr:to>
          <xdr:col>19</xdr:col>
          <xdr:colOff>198120</xdr:colOff>
          <xdr:row>37</xdr:row>
          <xdr:rowOff>213360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36</xdr:row>
          <xdr:rowOff>60960</xdr:rowOff>
        </xdr:from>
        <xdr:to>
          <xdr:col>25</xdr:col>
          <xdr:colOff>198120</xdr:colOff>
          <xdr:row>36</xdr:row>
          <xdr:rowOff>213360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37</xdr:row>
          <xdr:rowOff>60960</xdr:rowOff>
        </xdr:from>
        <xdr:to>
          <xdr:col>25</xdr:col>
          <xdr:colOff>198120</xdr:colOff>
          <xdr:row>37</xdr:row>
          <xdr:rowOff>213360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40</xdr:row>
          <xdr:rowOff>60960</xdr:rowOff>
        </xdr:from>
        <xdr:to>
          <xdr:col>17</xdr:col>
          <xdr:colOff>7620</xdr:colOff>
          <xdr:row>40</xdr:row>
          <xdr:rowOff>213360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41</xdr:row>
          <xdr:rowOff>60960</xdr:rowOff>
        </xdr:from>
        <xdr:to>
          <xdr:col>17</xdr:col>
          <xdr:colOff>7620</xdr:colOff>
          <xdr:row>41</xdr:row>
          <xdr:rowOff>213360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40</xdr:row>
          <xdr:rowOff>60960</xdr:rowOff>
        </xdr:from>
        <xdr:to>
          <xdr:col>20</xdr:col>
          <xdr:colOff>198120</xdr:colOff>
          <xdr:row>40</xdr:row>
          <xdr:rowOff>213360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60960</xdr:rowOff>
        </xdr:from>
        <xdr:to>
          <xdr:col>20</xdr:col>
          <xdr:colOff>198120</xdr:colOff>
          <xdr:row>41</xdr:row>
          <xdr:rowOff>213360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40</xdr:row>
          <xdr:rowOff>60960</xdr:rowOff>
        </xdr:from>
        <xdr:to>
          <xdr:col>25</xdr:col>
          <xdr:colOff>198120</xdr:colOff>
          <xdr:row>40</xdr:row>
          <xdr:rowOff>213360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41</xdr:row>
          <xdr:rowOff>60960</xdr:rowOff>
        </xdr:from>
        <xdr:to>
          <xdr:col>25</xdr:col>
          <xdr:colOff>198120</xdr:colOff>
          <xdr:row>41</xdr:row>
          <xdr:rowOff>213360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58</xdr:row>
          <xdr:rowOff>99060</xdr:rowOff>
        </xdr:from>
        <xdr:to>
          <xdr:col>16</xdr:col>
          <xdr:colOff>0</xdr:colOff>
          <xdr:row>58</xdr:row>
          <xdr:rowOff>251460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58</xdr:row>
          <xdr:rowOff>99060</xdr:rowOff>
        </xdr:from>
        <xdr:to>
          <xdr:col>19</xdr:col>
          <xdr:colOff>0</xdr:colOff>
          <xdr:row>58</xdr:row>
          <xdr:rowOff>251460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83820</xdr:rowOff>
        </xdr:from>
        <xdr:to>
          <xdr:col>22</xdr:col>
          <xdr:colOff>7620</xdr:colOff>
          <xdr:row>58</xdr:row>
          <xdr:rowOff>236220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58</xdr:row>
          <xdr:rowOff>99060</xdr:rowOff>
        </xdr:from>
        <xdr:to>
          <xdr:col>25</xdr:col>
          <xdr:colOff>22860</xdr:colOff>
          <xdr:row>58</xdr:row>
          <xdr:rowOff>251460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69</xdr:row>
          <xdr:rowOff>60960</xdr:rowOff>
        </xdr:from>
        <xdr:to>
          <xdr:col>2</xdr:col>
          <xdr:colOff>22860</xdr:colOff>
          <xdr:row>69</xdr:row>
          <xdr:rowOff>213360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60960</xdr:rowOff>
        </xdr:from>
        <xdr:to>
          <xdr:col>2</xdr:col>
          <xdr:colOff>22860</xdr:colOff>
          <xdr:row>70</xdr:row>
          <xdr:rowOff>213360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60960</xdr:rowOff>
        </xdr:from>
        <xdr:to>
          <xdr:col>2</xdr:col>
          <xdr:colOff>22860</xdr:colOff>
          <xdr:row>71</xdr:row>
          <xdr:rowOff>213360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72</xdr:row>
          <xdr:rowOff>60960</xdr:rowOff>
        </xdr:from>
        <xdr:to>
          <xdr:col>2</xdr:col>
          <xdr:colOff>22860</xdr:colOff>
          <xdr:row>72</xdr:row>
          <xdr:rowOff>213360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69</xdr:row>
          <xdr:rowOff>60960</xdr:rowOff>
        </xdr:from>
        <xdr:to>
          <xdr:col>6</xdr:col>
          <xdr:colOff>198120</xdr:colOff>
          <xdr:row>69</xdr:row>
          <xdr:rowOff>213360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70</xdr:row>
          <xdr:rowOff>60960</xdr:rowOff>
        </xdr:from>
        <xdr:to>
          <xdr:col>6</xdr:col>
          <xdr:colOff>198120</xdr:colOff>
          <xdr:row>70</xdr:row>
          <xdr:rowOff>213360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71</xdr:row>
          <xdr:rowOff>60960</xdr:rowOff>
        </xdr:from>
        <xdr:to>
          <xdr:col>6</xdr:col>
          <xdr:colOff>198120</xdr:colOff>
          <xdr:row>71</xdr:row>
          <xdr:rowOff>213360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69</xdr:row>
          <xdr:rowOff>60960</xdr:rowOff>
        </xdr:from>
        <xdr:to>
          <xdr:col>11</xdr:col>
          <xdr:colOff>198120</xdr:colOff>
          <xdr:row>69</xdr:row>
          <xdr:rowOff>213360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70</xdr:row>
          <xdr:rowOff>60960</xdr:rowOff>
        </xdr:from>
        <xdr:to>
          <xdr:col>11</xdr:col>
          <xdr:colOff>198120</xdr:colOff>
          <xdr:row>70</xdr:row>
          <xdr:rowOff>213360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198120</xdr:colOff>
          <xdr:row>72</xdr:row>
          <xdr:rowOff>213360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198120</xdr:colOff>
          <xdr:row>72</xdr:row>
          <xdr:rowOff>213360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89</xdr:row>
          <xdr:rowOff>60960</xdr:rowOff>
        </xdr:from>
        <xdr:to>
          <xdr:col>4</xdr:col>
          <xdr:colOff>22860</xdr:colOff>
          <xdr:row>89</xdr:row>
          <xdr:rowOff>213360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90</xdr:row>
          <xdr:rowOff>60960</xdr:rowOff>
        </xdr:from>
        <xdr:to>
          <xdr:col>4</xdr:col>
          <xdr:colOff>22860</xdr:colOff>
          <xdr:row>90</xdr:row>
          <xdr:rowOff>213360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89</xdr:row>
          <xdr:rowOff>60960</xdr:rowOff>
        </xdr:from>
        <xdr:to>
          <xdr:col>6</xdr:col>
          <xdr:colOff>198120</xdr:colOff>
          <xdr:row>89</xdr:row>
          <xdr:rowOff>213360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89</xdr:row>
          <xdr:rowOff>60960</xdr:rowOff>
        </xdr:from>
        <xdr:to>
          <xdr:col>9</xdr:col>
          <xdr:colOff>0</xdr:colOff>
          <xdr:row>89</xdr:row>
          <xdr:rowOff>213360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89</xdr:row>
          <xdr:rowOff>60960</xdr:rowOff>
        </xdr:from>
        <xdr:to>
          <xdr:col>10</xdr:col>
          <xdr:colOff>198120</xdr:colOff>
          <xdr:row>89</xdr:row>
          <xdr:rowOff>213360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45720</xdr:rowOff>
        </xdr:from>
        <xdr:to>
          <xdr:col>13</xdr:col>
          <xdr:colOff>0</xdr:colOff>
          <xdr:row>89</xdr:row>
          <xdr:rowOff>198120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90</xdr:row>
          <xdr:rowOff>60960</xdr:rowOff>
        </xdr:from>
        <xdr:to>
          <xdr:col>6</xdr:col>
          <xdr:colOff>198120</xdr:colOff>
          <xdr:row>90</xdr:row>
          <xdr:rowOff>213360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91</xdr:row>
          <xdr:rowOff>60960</xdr:rowOff>
        </xdr:from>
        <xdr:to>
          <xdr:col>28</xdr:col>
          <xdr:colOff>198120</xdr:colOff>
          <xdr:row>91</xdr:row>
          <xdr:rowOff>213360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58</xdr:row>
          <xdr:rowOff>83820</xdr:rowOff>
        </xdr:from>
        <xdr:to>
          <xdr:col>27</xdr:col>
          <xdr:colOff>259080</xdr:colOff>
          <xdr:row>58</xdr:row>
          <xdr:rowOff>236220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129860</xdr:colOff>
      <xdr:row>3</xdr:row>
      <xdr:rowOff>40822</xdr:rowOff>
    </xdr:from>
    <xdr:to>
      <xdr:col>54</xdr:col>
      <xdr:colOff>6804</xdr:colOff>
      <xdr:row>6</xdr:row>
      <xdr:rowOff>179852</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2730074" y="421822"/>
          <a:ext cx="1019944" cy="935048"/>
        </a:xfrm>
        <a:prstGeom prst="wedgeRectCallout">
          <a:avLst>
            <a:gd name="adj1" fmla="val 30179"/>
            <a:gd name="adj2" fmla="val 62401"/>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必ず入力が必要な項目で未入力は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xdr:twoCellAnchor>
    <xdr:from>
      <xdr:col>40</xdr:col>
      <xdr:colOff>208131</xdr:colOff>
      <xdr:row>1</xdr:row>
      <xdr:rowOff>54073</xdr:rowOff>
    </xdr:from>
    <xdr:to>
      <xdr:col>52</xdr:col>
      <xdr:colOff>66675</xdr:colOff>
      <xdr:row>6</xdr:row>
      <xdr:rowOff>12660</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1942931" y="1393016"/>
          <a:ext cx="2852115" cy="1134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1</xdr:col>
          <xdr:colOff>7620</xdr:colOff>
          <xdr:row>11</xdr:row>
          <xdr:rowOff>30480</xdr:rowOff>
        </xdr:from>
        <xdr:to>
          <xdr:col>2</xdr:col>
          <xdr:colOff>38100</xdr:colOff>
          <xdr:row>11</xdr:row>
          <xdr:rowOff>198120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22860</xdr:rowOff>
        </xdr:from>
        <xdr:to>
          <xdr:col>2</xdr:col>
          <xdr:colOff>60960</xdr:colOff>
          <xdr:row>12</xdr:row>
          <xdr:rowOff>175260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7620</xdr:rowOff>
        </xdr:from>
        <xdr:to>
          <xdr:col>2</xdr:col>
          <xdr:colOff>22860</xdr:colOff>
          <xdr:row>13</xdr:row>
          <xdr:rowOff>190500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22860</xdr:rowOff>
        </xdr:from>
        <xdr:to>
          <xdr:col>2</xdr:col>
          <xdr:colOff>30480</xdr:colOff>
          <xdr:row>14</xdr:row>
          <xdr:rowOff>175260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xdr:row>
          <xdr:rowOff>22860</xdr:rowOff>
        </xdr:from>
        <xdr:to>
          <xdr:col>2</xdr:col>
          <xdr:colOff>30480</xdr:colOff>
          <xdr:row>15</xdr:row>
          <xdr:rowOff>175260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7620</xdr:rowOff>
        </xdr:from>
        <xdr:to>
          <xdr:col>2</xdr:col>
          <xdr:colOff>30480</xdr:colOff>
          <xdr:row>17</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xdr:row>
          <xdr:rowOff>22860</xdr:rowOff>
        </xdr:from>
        <xdr:to>
          <xdr:col>2</xdr:col>
          <xdr:colOff>38100</xdr:colOff>
          <xdr:row>17</xdr:row>
          <xdr:rowOff>182880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22860</xdr:rowOff>
        </xdr:from>
        <xdr:to>
          <xdr:col>2</xdr:col>
          <xdr:colOff>22860</xdr:colOff>
          <xdr:row>18</xdr:row>
          <xdr:rowOff>175260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7620</xdr:rowOff>
        </xdr:from>
        <xdr:to>
          <xdr:col>11</xdr:col>
          <xdr:colOff>22860</xdr:colOff>
          <xdr:row>23</xdr:row>
          <xdr:rowOff>220980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xdr:row>
          <xdr:rowOff>22860</xdr:rowOff>
        </xdr:from>
        <xdr:to>
          <xdr:col>14</xdr:col>
          <xdr:colOff>0</xdr:colOff>
          <xdr:row>24</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220980</xdr:rowOff>
        </xdr:from>
        <xdr:to>
          <xdr:col>11</xdr:col>
          <xdr:colOff>0</xdr:colOff>
          <xdr:row>26</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xdr:row>
          <xdr:rowOff>22860</xdr:rowOff>
        </xdr:from>
        <xdr:to>
          <xdr:col>13</xdr:col>
          <xdr:colOff>198120</xdr:colOff>
          <xdr:row>25</xdr:row>
          <xdr:rowOff>182880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xdr:row>
          <xdr:rowOff>22860</xdr:rowOff>
        </xdr:from>
        <xdr:to>
          <xdr:col>11</xdr:col>
          <xdr:colOff>7620</xdr:colOff>
          <xdr:row>24</xdr:row>
          <xdr:rowOff>175260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22860</xdr:rowOff>
        </xdr:from>
        <xdr:to>
          <xdr:col>14</xdr:col>
          <xdr:colOff>7620</xdr:colOff>
          <xdr:row>24</xdr:row>
          <xdr:rowOff>190500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7620</xdr:rowOff>
        </xdr:from>
        <xdr:to>
          <xdr:col>2</xdr:col>
          <xdr:colOff>22860</xdr:colOff>
          <xdr:row>27</xdr:row>
          <xdr:rowOff>220980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22860</xdr:rowOff>
        </xdr:from>
        <xdr:to>
          <xdr:col>13</xdr:col>
          <xdr:colOff>213360</xdr:colOff>
          <xdr:row>27</xdr:row>
          <xdr:rowOff>213360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30480</xdr:rowOff>
        </xdr:from>
        <xdr:to>
          <xdr:col>11</xdr:col>
          <xdr:colOff>0</xdr:colOff>
          <xdr:row>28</xdr:row>
          <xdr:rowOff>198120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22860</xdr:rowOff>
        </xdr:from>
        <xdr:to>
          <xdr:col>13</xdr:col>
          <xdr:colOff>213360</xdr:colOff>
          <xdr:row>28</xdr:row>
          <xdr:rowOff>182880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22860</xdr:rowOff>
        </xdr:from>
        <xdr:to>
          <xdr:col>10</xdr:col>
          <xdr:colOff>198120</xdr:colOff>
          <xdr:row>29</xdr:row>
          <xdr:rowOff>198120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29</xdr:row>
          <xdr:rowOff>22860</xdr:rowOff>
        </xdr:from>
        <xdr:to>
          <xdr:col>13</xdr:col>
          <xdr:colOff>213360</xdr:colOff>
          <xdr:row>29</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32</xdr:row>
          <xdr:rowOff>7620</xdr:rowOff>
        </xdr:from>
        <xdr:to>
          <xdr:col>2</xdr:col>
          <xdr:colOff>38100</xdr:colOff>
          <xdr:row>32</xdr:row>
          <xdr:rowOff>213360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32</xdr:row>
          <xdr:rowOff>22860</xdr:rowOff>
        </xdr:from>
        <xdr:to>
          <xdr:col>14</xdr:col>
          <xdr:colOff>7620</xdr:colOff>
          <xdr:row>32</xdr:row>
          <xdr:rowOff>213360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22</xdr:row>
          <xdr:rowOff>144780</xdr:rowOff>
        </xdr:from>
        <xdr:to>
          <xdr:col>15</xdr:col>
          <xdr:colOff>137160</xdr:colOff>
          <xdr:row>24</xdr:row>
          <xdr:rowOff>60960</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xdr:row>
          <xdr:rowOff>175260</xdr:rowOff>
        </xdr:from>
        <xdr:to>
          <xdr:col>15</xdr:col>
          <xdr:colOff>121920</xdr:colOff>
          <xdr:row>25</xdr:row>
          <xdr:rowOff>30480</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24</xdr:row>
          <xdr:rowOff>213360</xdr:rowOff>
        </xdr:from>
        <xdr:to>
          <xdr:col>15</xdr:col>
          <xdr:colOff>137160</xdr:colOff>
          <xdr:row>26</xdr:row>
          <xdr:rowOff>30480</xdr:rowOff>
        </xdr:to>
        <xdr:sp macro="" textlink="">
          <xdr:nvSpPr>
            <xdr:cNvPr id="1192" name="Group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114300</xdr:rowOff>
        </xdr:from>
        <xdr:to>
          <xdr:col>15</xdr:col>
          <xdr:colOff>68580</xdr:colOff>
          <xdr:row>28</xdr:row>
          <xdr:rowOff>22860</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27</xdr:row>
          <xdr:rowOff>160020</xdr:rowOff>
        </xdr:from>
        <xdr:to>
          <xdr:col>15</xdr:col>
          <xdr:colOff>114300</xdr:colOff>
          <xdr:row>29</xdr:row>
          <xdr:rowOff>30480</xdr:rowOff>
        </xdr:to>
        <xdr:sp macro="" textlink="">
          <xdr:nvSpPr>
            <xdr:cNvPr id="1194" name="Group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28</xdr:row>
          <xdr:rowOff>190500</xdr:rowOff>
        </xdr:from>
        <xdr:to>
          <xdr:col>15</xdr:col>
          <xdr:colOff>121920</xdr:colOff>
          <xdr:row>30</xdr:row>
          <xdr:rowOff>45720</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31</xdr:row>
          <xdr:rowOff>160020</xdr:rowOff>
        </xdr:from>
        <xdr:to>
          <xdr:col>14</xdr:col>
          <xdr:colOff>198120</xdr:colOff>
          <xdr:row>34</xdr:row>
          <xdr:rowOff>68580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22</xdr:row>
          <xdr:rowOff>30480</xdr:rowOff>
        </xdr:from>
        <xdr:to>
          <xdr:col>26</xdr:col>
          <xdr:colOff>213360</xdr:colOff>
          <xdr:row>22</xdr:row>
          <xdr:rowOff>190500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22</xdr:row>
          <xdr:rowOff>30480</xdr:rowOff>
        </xdr:from>
        <xdr:to>
          <xdr:col>28</xdr:col>
          <xdr:colOff>190500</xdr:colOff>
          <xdr:row>22</xdr:row>
          <xdr:rowOff>198120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23</xdr:row>
          <xdr:rowOff>30480</xdr:rowOff>
        </xdr:from>
        <xdr:to>
          <xdr:col>26</xdr:col>
          <xdr:colOff>213360</xdr:colOff>
          <xdr:row>23</xdr:row>
          <xdr:rowOff>220980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23</xdr:row>
          <xdr:rowOff>30480</xdr:rowOff>
        </xdr:from>
        <xdr:to>
          <xdr:col>28</xdr:col>
          <xdr:colOff>213360</xdr:colOff>
          <xdr:row>23</xdr:row>
          <xdr:rowOff>213360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106680</xdr:colOff>
          <xdr:row>21</xdr:row>
          <xdr:rowOff>198120</xdr:rowOff>
        </xdr:from>
        <xdr:to>
          <xdr:col>31</xdr:col>
          <xdr:colOff>175260</xdr:colOff>
          <xdr:row>23</xdr:row>
          <xdr:rowOff>60960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22</xdr:row>
          <xdr:rowOff>213360</xdr:rowOff>
        </xdr:from>
        <xdr:to>
          <xdr:col>31</xdr:col>
          <xdr:colOff>182880</xdr:colOff>
          <xdr:row>24</xdr:row>
          <xdr:rowOff>121920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28</xdr:row>
          <xdr:rowOff>22860</xdr:rowOff>
        </xdr:from>
        <xdr:to>
          <xdr:col>17</xdr:col>
          <xdr:colOff>38100</xdr:colOff>
          <xdr:row>28</xdr:row>
          <xdr:rowOff>213360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30</xdr:row>
          <xdr:rowOff>22860</xdr:rowOff>
        </xdr:from>
        <xdr:to>
          <xdr:col>17</xdr:col>
          <xdr:colOff>0</xdr:colOff>
          <xdr:row>30</xdr:row>
          <xdr:rowOff>220980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27</xdr:row>
          <xdr:rowOff>60960</xdr:rowOff>
        </xdr:from>
        <xdr:to>
          <xdr:col>18</xdr:col>
          <xdr:colOff>7620</xdr:colOff>
          <xdr:row>31</xdr:row>
          <xdr:rowOff>137160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31</xdr:row>
          <xdr:rowOff>30480</xdr:rowOff>
        </xdr:from>
        <xdr:to>
          <xdr:col>22</xdr:col>
          <xdr:colOff>22860</xdr:colOff>
          <xdr:row>32</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31</xdr:row>
          <xdr:rowOff>22860</xdr:rowOff>
        </xdr:from>
        <xdr:to>
          <xdr:col>26</xdr:col>
          <xdr:colOff>213360</xdr:colOff>
          <xdr:row>32</xdr:row>
          <xdr:rowOff>7620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30</xdr:row>
          <xdr:rowOff>60960</xdr:rowOff>
        </xdr:from>
        <xdr:to>
          <xdr:col>30</xdr:col>
          <xdr:colOff>175260</xdr:colOff>
          <xdr:row>32</xdr:row>
          <xdr:rowOff>60960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38</xdr:row>
          <xdr:rowOff>30480</xdr:rowOff>
        </xdr:from>
        <xdr:to>
          <xdr:col>13</xdr:col>
          <xdr:colOff>213360</xdr:colOff>
          <xdr:row>38</xdr:row>
          <xdr:rowOff>213360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22860</xdr:rowOff>
        </xdr:from>
        <xdr:to>
          <xdr:col>19</xdr:col>
          <xdr:colOff>0</xdr:colOff>
          <xdr:row>39</xdr:row>
          <xdr:rowOff>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38</xdr:row>
          <xdr:rowOff>7620</xdr:rowOff>
        </xdr:from>
        <xdr:to>
          <xdr:col>23</xdr:col>
          <xdr:colOff>7620</xdr:colOff>
          <xdr:row>38</xdr:row>
          <xdr:rowOff>220980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38</xdr:row>
          <xdr:rowOff>7620</xdr:rowOff>
        </xdr:from>
        <xdr:to>
          <xdr:col>27</xdr:col>
          <xdr:colOff>236220</xdr:colOff>
          <xdr:row>39</xdr:row>
          <xdr:rowOff>22860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22860</xdr:rowOff>
        </xdr:from>
        <xdr:to>
          <xdr:col>14</xdr:col>
          <xdr:colOff>7620</xdr:colOff>
          <xdr:row>39</xdr:row>
          <xdr:rowOff>220980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39</xdr:row>
          <xdr:rowOff>22860</xdr:rowOff>
        </xdr:from>
        <xdr:to>
          <xdr:col>23</xdr:col>
          <xdr:colOff>251460</xdr:colOff>
          <xdr:row>39</xdr:row>
          <xdr:rowOff>220980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37</xdr:row>
          <xdr:rowOff>175260</xdr:rowOff>
        </xdr:from>
        <xdr:to>
          <xdr:col>31</xdr:col>
          <xdr:colOff>137160</xdr:colOff>
          <xdr:row>39</xdr:row>
          <xdr:rowOff>76200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38</xdr:row>
          <xdr:rowOff>160020</xdr:rowOff>
        </xdr:from>
        <xdr:to>
          <xdr:col>26</xdr:col>
          <xdr:colOff>213360</xdr:colOff>
          <xdr:row>40</xdr:row>
          <xdr:rowOff>60960</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42</xdr:row>
          <xdr:rowOff>22860</xdr:rowOff>
        </xdr:from>
        <xdr:to>
          <xdr:col>24</xdr:col>
          <xdr:colOff>0</xdr:colOff>
          <xdr:row>42</xdr:row>
          <xdr:rowOff>220980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42</xdr:row>
          <xdr:rowOff>30480</xdr:rowOff>
        </xdr:from>
        <xdr:to>
          <xdr:col>27</xdr:col>
          <xdr:colOff>251460</xdr:colOff>
          <xdr:row>42</xdr:row>
          <xdr:rowOff>213360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43</xdr:row>
          <xdr:rowOff>38100</xdr:rowOff>
        </xdr:from>
        <xdr:to>
          <xdr:col>24</xdr:col>
          <xdr:colOff>0</xdr:colOff>
          <xdr:row>43</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43</xdr:row>
          <xdr:rowOff>22860</xdr:rowOff>
        </xdr:from>
        <xdr:to>
          <xdr:col>27</xdr:col>
          <xdr:colOff>259080</xdr:colOff>
          <xdr:row>43</xdr:row>
          <xdr:rowOff>213360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44</xdr:row>
          <xdr:rowOff>30480</xdr:rowOff>
        </xdr:from>
        <xdr:to>
          <xdr:col>23</xdr:col>
          <xdr:colOff>251460</xdr:colOff>
          <xdr:row>44</xdr:row>
          <xdr:rowOff>213360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44</xdr:row>
          <xdr:rowOff>30480</xdr:rowOff>
        </xdr:from>
        <xdr:to>
          <xdr:col>27</xdr:col>
          <xdr:colOff>251460</xdr:colOff>
          <xdr:row>44</xdr:row>
          <xdr:rowOff>213360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45</xdr:row>
          <xdr:rowOff>30480</xdr:rowOff>
        </xdr:from>
        <xdr:to>
          <xdr:col>23</xdr:col>
          <xdr:colOff>236220</xdr:colOff>
          <xdr:row>45</xdr:row>
          <xdr:rowOff>213360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45</xdr:row>
          <xdr:rowOff>22860</xdr:rowOff>
        </xdr:from>
        <xdr:to>
          <xdr:col>27</xdr:col>
          <xdr:colOff>274320</xdr:colOff>
          <xdr:row>45</xdr:row>
          <xdr:rowOff>213360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30480</xdr:rowOff>
        </xdr:from>
        <xdr:to>
          <xdr:col>23</xdr:col>
          <xdr:colOff>236220</xdr:colOff>
          <xdr:row>46</xdr:row>
          <xdr:rowOff>213360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46</xdr:row>
          <xdr:rowOff>30480</xdr:rowOff>
        </xdr:from>
        <xdr:to>
          <xdr:col>27</xdr:col>
          <xdr:colOff>251460</xdr:colOff>
          <xdr:row>46</xdr:row>
          <xdr:rowOff>213360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220980</xdr:rowOff>
        </xdr:from>
        <xdr:to>
          <xdr:col>24</xdr:col>
          <xdr:colOff>7620</xdr:colOff>
          <xdr:row>47</xdr:row>
          <xdr:rowOff>213360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47</xdr:row>
          <xdr:rowOff>22860</xdr:rowOff>
        </xdr:from>
        <xdr:to>
          <xdr:col>27</xdr:col>
          <xdr:colOff>251460</xdr:colOff>
          <xdr:row>47</xdr:row>
          <xdr:rowOff>213360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48</xdr:row>
          <xdr:rowOff>76200</xdr:rowOff>
        </xdr:from>
        <xdr:to>
          <xdr:col>14</xdr:col>
          <xdr:colOff>7620</xdr:colOff>
          <xdr:row>48</xdr:row>
          <xdr:rowOff>289560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48</xdr:row>
          <xdr:rowOff>76200</xdr:rowOff>
        </xdr:from>
        <xdr:to>
          <xdr:col>24</xdr:col>
          <xdr:colOff>0</xdr:colOff>
          <xdr:row>48</xdr:row>
          <xdr:rowOff>304800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41</xdr:row>
          <xdr:rowOff>213360</xdr:rowOff>
        </xdr:from>
        <xdr:to>
          <xdr:col>30</xdr:col>
          <xdr:colOff>213360</xdr:colOff>
          <xdr:row>43</xdr:row>
          <xdr:rowOff>30480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42</xdr:row>
          <xdr:rowOff>213360</xdr:rowOff>
        </xdr:from>
        <xdr:to>
          <xdr:col>30</xdr:col>
          <xdr:colOff>213360</xdr:colOff>
          <xdr:row>44</xdr:row>
          <xdr:rowOff>30480</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213360</xdr:rowOff>
        </xdr:from>
        <xdr:to>
          <xdr:col>30</xdr:col>
          <xdr:colOff>213360</xdr:colOff>
          <xdr:row>45</xdr:row>
          <xdr:rowOff>30480</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44</xdr:row>
          <xdr:rowOff>213360</xdr:rowOff>
        </xdr:from>
        <xdr:to>
          <xdr:col>30</xdr:col>
          <xdr:colOff>182880</xdr:colOff>
          <xdr:row>46</xdr:row>
          <xdr:rowOff>30480</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45</xdr:row>
          <xdr:rowOff>198120</xdr:rowOff>
        </xdr:from>
        <xdr:to>
          <xdr:col>30</xdr:col>
          <xdr:colOff>175260</xdr:colOff>
          <xdr:row>47</xdr:row>
          <xdr:rowOff>22860</xdr:rowOff>
        </xdr:to>
        <xdr:sp macro="" textlink="">
          <xdr:nvSpPr>
            <xdr:cNvPr id="1235" name="Group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46</xdr:row>
          <xdr:rowOff>198120</xdr:rowOff>
        </xdr:from>
        <xdr:to>
          <xdr:col>30</xdr:col>
          <xdr:colOff>175260</xdr:colOff>
          <xdr:row>48</xdr:row>
          <xdr:rowOff>22860</xdr:rowOff>
        </xdr:to>
        <xdr:sp macro="" textlink="">
          <xdr:nvSpPr>
            <xdr:cNvPr id="1236" name="Group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47</xdr:row>
          <xdr:rowOff>213360</xdr:rowOff>
        </xdr:from>
        <xdr:to>
          <xdr:col>26</xdr:col>
          <xdr:colOff>45720</xdr:colOff>
          <xdr:row>49</xdr:row>
          <xdr:rowOff>60960</xdr:rowOff>
        </xdr:to>
        <xdr:sp macro="" textlink="">
          <xdr:nvSpPr>
            <xdr:cNvPr id="1237" name="Group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57</xdr:row>
          <xdr:rowOff>38100</xdr:rowOff>
        </xdr:from>
        <xdr:to>
          <xdr:col>16</xdr:col>
          <xdr:colOff>0</xdr:colOff>
          <xdr:row>57</xdr:row>
          <xdr:rowOff>289560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57</xdr:row>
          <xdr:rowOff>45720</xdr:rowOff>
        </xdr:from>
        <xdr:to>
          <xdr:col>22</xdr:col>
          <xdr:colOff>22860</xdr:colOff>
          <xdr:row>57</xdr:row>
          <xdr:rowOff>289560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56</xdr:row>
          <xdr:rowOff>289560</xdr:rowOff>
        </xdr:from>
        <xdr:to>
          <xdr:col>25</xdr:col>
          <xdr:colOff>30480</xdr:colOff>
          <xdr:row>58</xdr:row>
          <xdr:rowOff>30480</xdr:rowOff>
        </xdr:to>
        <xdr:sp macro="" textlink="">
          <xdr:nvSpPr>
            <xdr:cNvPr id="1240" name="Group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60</xdr:row>
          <xdr:rowOff>60960</xdr:rowOff>
        </xdr:from>
        <xdr:to>
          <xdr:col>24</xdr:col>
          <xdr:colOff>213360</xdr:colOff>
          <xdr:row>60</xdr:row>
          <xdr:rowOff>251460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60</xdr:row>
          <xdr:rowOff>60960</xdr:rowOff>
        </xdr:from>
        <xdr:to>
          <xdr:col>26</xdr:col>
          <xdr:colOff>213360</xdr:colOff>
          <xdr:row>60</xdr:row>
          <xdr:rowOff>236220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60</xdr:row>
          <xdr:rowOff>68580</xdr:rowOff>
        </xdr:from>
        <xdr:to>
          <xdr:col>28</xdr:col>
          <xdr:colOff>198120</xdr:colOff>
          <xdr:row>60</xdr:row>
          <xdr:rowOff>251460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59</xdr:row>
          <xdr:rowOff>236220</xdr:rowOff>
        </xdr:from>
        <xdr:to>
          <xdr:col>30</xdr:col>
          <xdr:colOff>182880</xdr:colOff>
          <xdr:row>61</xdr:row>
          <xdr:rowOff>60960</xdr:rowOff>
        </xdr:to>
        <xdr:sp macro="" textlink="">
          <xdr:nvSpPr>
            <xdr:cNvPr id="1244" name="Group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66</xdr:row>
          <xdr:rowOff>99060</xdr:rowOff>
        </xdr:from>
        <xdr:to>
          <xdr:col>16</xdr:col>
          <xdr:colOff>22860</xdr:colOff>
          <xdr:row>66</xdr:row>
          <xdr:rowOff>266700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66</xdr:row>
          <xdr:rowOff>99060</xdr:rowOff>
        </xdr:from>
        <xdr:to>
          <xdr:col>28</xdr:col>
          <xdr:colOff>7620</xdr:colOff>
          <xdr:row>66</xdr:row>
          <xdr:rowOff>289560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66</xdr:row>
          <xdr:rowOff>45720</xdr:rowOff>
        </xdr:from>
        <xdr:to>
          <xdr:col>31</xdr:col>
          <xdr:colOff>30480</xdr:colOff>
          <xdr:row>66</xdr:row>
          <xdr:rowOff>350520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68</xdr:row>
          <xdr:rowOff>68580</xdr:rowOff>
        </xdr:from>
        <xdr:to>
          <xdr:col>7</xdr:col>
          <xdr:colOff>251460</xdr:colOff>
          <xdr:row>68</xdr:row>
          <xdr:rowOff>259080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68</xdr:row>
          <xdr:rowOff>45720</xdr:rowOff>
        </xdr:from>
        <xdr:to>
          <xdr:col>10</xdr:col>
          <xdr:colOff>22860</xdr:colOff>
          <xdr:row>68</xdr:row>
          <xdr:rowOff>259080</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xdr:row>
          <xdr:rowOff>60960</xdr:rowOff>
        </xdr:from>
        <xdr:to>
          <xdr:col>11</xdr:col>
          <xdr:colOff>236220</xdr:colOff>
          <xdr:row>69</xdr:row>
          <xdr:rowOff>99060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236220</xdr:colOff>
          <xdr:row>68</xdr:row>
          <xdr:rowOff>60960</xdr:rowOff>
        </xdr:from>
        <xdr:to>
          <xdr:col>22</xdr:col>
          <xdr:colOff>30480</xdr:colOff>
          <xdr:row>68</xdr:row>
          <xdr:rowOff>251460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68</xdr:row>
          <xdr:rowOff>60960</xdr:rowOff>
        </xdr:from>
        <xdr:to>
          <xdr:col>23</xdr:col>
          <xdr:colOff>236220</xdr:colOff>
          <xdr:row>68</xdr:row>
          <xdr:rowOff>251460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67</xdr:row>
          <xdr:rowOff>137160</xdr:rowOff>
        </xdr:from>
        <xdr:to>
          <xdr:col>27</xdr:col>
          <xdr:colOff>213360</xdr:colOff>
          <xdr:row>69</xdr:row>
          <xdr:rowOff>68580</xdr:rowOff>
        </xdr:to>
        <xdr:sp macro="" textlink="">
          <xdr:nvSpPr>
            <xdr:cNvPr id="1253" name="Group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73</xdr:row>
          <xdr:rowOff>76200</xdr:rowOff>
        </xdr:from>
        <xdr:to>
          <xdr:col>7</xdr:col>
          <xdr:colOff>220980</xdr:colOff>
          <xdr:row>73</xdr:row>
          <xdr:rowOff>228600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73</xdr:row>
          <xdr:rowOff>60960</xdr:rowOff>
        </xdr:from>
        <xdr:to>
          <xdr:col>10</xdr:col>
          <xdr:colOff>7620</xdr:colOff>
          <xdr:row>73</xdr:row>
          <xdr:rowOff>259080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xdr:row>
          <xdr:rowOff>213360</xdr:rowOff>
        </xdr:from>
        <xdr:to>
          <xdr:col>12</xdr:col>
          <xdr:colOff>83820</xdr:colOff>
          <xdr:row>74</xdr:row>
          <xdr:rowOff>60960</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114300</xdr:rowOff>
        </xdr:from>
        <xdr:to>
          <xdr:col>6</xdr:col>
          <xdr:colOff>259080</xdr:colOff>
          <xdr:row>85</xdr:row>
          <xdr:rowOff>137160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84</xdr:row>
          <xdr:rowOff>99060</xdr:rowOff>
        </xdr:from>
        <xdr:to>
          <xdr:col>9</xdr:col>
          <xdr:colOff>76200</xdr:colOff>
          <xdr:row>85</xdr:row>
          <xdr:rowOff>137160</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83</xdr:row>
          <xdr:rowOff>297180</xdr:rowOff>
        </xdr:from>
        <xdr:to>
          <xdr:col>12</xdr:col>
          <xdr:colOff>60960</xdr:colOff>
          <xdr:row>86</xdr:row>
          <xdr:rowOff>60960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89</xdr:row>
          <xdr:rowOff>38100</xdr:rowOff>
        </xdr:from>
        <xdr:to>
          <xdr:col>20</xdr:col>
          <xdr:colOff>7620</xdr:colOff>
          <xdr:row>89</xdr:row>
          <xdr:rowOff>228600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89</xdr:row>
          <xdr:rowOff>30480</xdr:rowOff>
        </xdr:from>
        <xdr:to>
          <xdr:col>22</xdr:col>
          <xdr:colOff>198120</xdr:colOff>
          <xdr:row>89</xdr:row>
          <xdr:rowOff>228600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89</xdr:row>
          <xdr:rowOff>30480</xdr:rowOff>
        </xdr:from>
        <xdr:to>
          <xdr:col>24</xdr:col>
          <xdr:colOff>198120</xdr:colOff>
          <xdr:row>89</xdr:row>
          <xdr:rowOff>228600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89</xdr:row>
          <xdr:rowOff>30480</xdr:rowOff>
        </xdr:from>
        <xdr:to>
          <xdr:col>26</xdr:col>
          <xdr:colOff>213360</xdr:colOff>
          <xdr:row>89</xdr:row>
          <xdr:rowOff>228600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90</xdr:row>
          <xdr:rowOff>38100</xdr:rowOff>
        </xdr:from>
        <xdr:to>
          <xdr:col>18</xdr:col>
          <xdr:colOff>83820</xdr:colOff>
          <xdr:row>90</xdr:row>
          <xdr:rowOff>228600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90</xdr:row>
          <xdr:rowOff>38100</xdr:rowOff>
        </xdr:from>
        <xdr:to>
          <xdr:col>23</xdr:col>
          <xdr:colOff>68580</xdr:colOff>
          <xdr:row>90</xdr:row>
          <xdr:rowOff>228600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88</xdr:row>
          <xdr:rowOff>220980</xdr:rowOff>
        </xdr:from>
        <xdr:to>
          <xdr:col>30</xdr:col>
          <xdr:colOff>45720</xdr:colOff>
          <xdr:row>90</xdr:row>
          <xdr:rowOff>83820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89</xdr:row>
          <xdr:rowOff>182880</xdr:rowOff>
        </xdr:from>
        <xdr:to>
          <xdr:col>26</xdr:col>
          <xdr:colOff>137160</xdr:colOff>
          <xdr:row>91</xdr:row>
          <xdr:rowOff>76200</xdr:rowOff>
        </xdr:to>
        <xdr:sp macro="" textlink="">
          <xdr:nvSpPr>
            <xdr:cNvPr id="1267" name="Group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272073</xdr:colOff>
      <xdr:row>19</xdr:row>
      <xdr:rowOff>31128</xdr:rowOff>
    </xdr:from>
    <xdr:to>
      <xdr:col>4</xdr:col>
      <xdr:colOff>317792</xdr:colOff>
      <xdr:row>19</xdr:row>
      <xdr:rowOff>175060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flipH="1">
          <a:off x="1544341" y="3847932"/>
          <a:ext cx="45719" cy="14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2</xdr:col>
      <xdr:colOff>256628</xdr:colOff>
      <xdr:row>19</xdr:row>
      <xdr:rowOff>20409</xdr:rowOff>
    </xdr:from>
    <xdr:to>
      <xdr:col>3</xdr:col>
      <xdr:colOff>37008</xdr:colOff>
      <xdr:row>19</xdr:row>
      <xdr:rowOff>244926</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079860" y="3837213"/>
          <a:ext cx="45719" cy="224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0</xdr:col>
      <xdr:colOff>40563</xdr:colOff>
      <xdr:row>0</xdr:row>
      <xdr:rowOff>76200</xdr:rowOff>
    </xdr:from>
    <xdr:to>
      <xdr:col>31</xdr:col>
      <xdr:colOff>1950720</xdr:colOff>
      <xdr:row>0</xdr:row>
      <xdr:rowOff>1257300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0563" y="76200"/>
          <a:ext cx="8600517"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050" b="1" i="0" u="sng">
              <a:solidFill>
                <a:srgbClr val="FF0000"/>
              </a:solidFill>
            </a:rPr>
            <a:t>※</a:t>
          </a:r>
          <a:r>
            <a:rPr kumimoji="1" lang="ja-JP" altLang="en-US" sz="1050" b="1" i="0" u="sng">
              <a:solidFill>
                <a:srgbClr val="FF0000"/>
              </a:solidFill>
            </a:rPr>
            <a:t>必ず「記入要領」及び右記の「入力時の注意点」を確認して入力してください。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9</xdr:row>
          <xdr:rowOff>60960</xdr:rowOff>
        </xdr:from>
        <xdr:to>
          <xdr:col>6</xdr:col>
          <xdr:colOff>22860</xdr:colOff>
          <xdr:row>21</xdr:row>
          <xdr:rowOff>83820</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60960</xdr:rowOff>
        </xdr:from>
        <xdr:to>
          <xdr:col>2</xdr:col>
          <xdr:colOff>60960</xdr:colOff>
          <xdr:row>19</xdr:row>
          <xdr:rowOff>213360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82</xdr:row>
          <xdr:rowOff>60960</xdr:rowOff>
        </xdr:from>
        <xdr:to>
          <xdr:col>20</xdr:col>
          <xdr:colOff>7620</xdr:colOff>
          <xdr:row>82</xdr:row>
          <xdr:rowOff>274320</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82</xdr:row>
          <xdr:rowOff>60960</xdr:rowOff>
        </xdr:from>
        <xdr:to>
          <xdr:col>22</xdr:col>
          <xdr:colOff>30480</xdr:colOff>
          <xdr:row>82</xdr:row>
          <xdr:rowOff>274320</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83</xdr:row>
          <xdr:rowOff>60960</xdr:rowOff>
        </xdr:from>
        <xdr:to>
          <xdr:col>20</xdr:col>
          <xdr:colOff>7620</xdr:colOff>
          <xdr:row>83</xdr:row>
          <xdr:rowOff>289560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83</xdr:row>
          <xdr:rowOff>60960</xdr:rowOff>
        </xdr:from>
        <xdr:to>
          <xdr:col>22</xdr:col>
          <xdr:colOff>30480</xdr:colOff>
          <xdr:row>83</xdr:row>
          <xdr:rowOff>274320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82</xdr:row>
          <xdr:rowOff>289560</xdr:rowOff>
        </xdr:from>
        <xdr:to>
          <xdr:col>23</xdr:col>
          <xdr:colOff>76200</xdr:colOff>
          <xdr:row>84</xdr:row>
          <xdr:rowOff>68580</xdr:rowOff>
        </xdr:to>
        <xdr:sp macro="" textlink="">
          <xdr:nvSpPr>
            <xdr:cNvPr id="1307" name="Group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91</xdr:row>
          <xdr:rowOff>60960</xdr:rowOff>
        </xdr:from>
        <xdr:to>
          <xdr:col>10</xdr:col>
          <xdr:colOff>60960</xdr:colOff>
          <xdr:row>91</xdr:row>
          <xdr:rowOff>259080</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91</xdr:row>
          <xdr:rowOff>60960</xdr:rowOff>
        </xdr:from>
        <xdr:to>
          <xdr:col>13</xdr:col>
          <xdr:colOff>60960</xdr:colOff>
          <xdr:row>91</xdr:row>
          <xdr:rowOff>251460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90</xdr:row>
          <xdr:rowOff>251460</xdr:rowOff>
        </xdr:from>
        <xdr:to>
          <xdr:col>14</xdr:col>
          <xdr:colOff>190500</xdr:colOff>
          <xdr:row>92</xdr:row>
          <xdr:rowOff>99060</xdr:rowOff>
        </xdr:to>
        <xdr:sp macro="" textlink="">
          <xdr:nvSpPr>
            <xdr:cNvPr id="1310" name="Group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65</xdr:row>
          <xdr:rowOff>304800</xdr:rowOff>
        </xdr:from>
        <xdr:to>
          <xdr:col>20</xdr:col>
          <xdr:colOff>60960</xdr:colOff>
          <xdr:row>67</xdr:row>
          <xdr:rowOff>99060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65</xdr:row>
          <xdr:rowOff>304800</xdr:rowOff>
        </xdr:from>
        <xdr:to>
          <xdr:col>23</xdr:col>
          <xdr:colOff>60960</xdr:colOff>
          <xdr:row>67</xdr:row>
          <xdr:rowOff>99060</xdr:rowOff>
        </xdr:to>
        <xdr:sp macro="" textlink="">
          <xdr:nvSpPr>
            <xdr:cNvPr id="1314" name="Option 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65</xdr:row>
          <xdr:rowOff>213360</xdr:rowOff>
        </xdr:from>
        <xdr:to>
          <xdr:col>26</xdr:col>
          <xdr:colOff>137160</xdr:colOff>
          <xdr:row>67</xdr:row>
          <xdr:rowOff>152400</xdr:rowOff>
        </xdr:to>
        <xdr:sp macro="" textlink="">
          <xdr:nvSpPr>
            <xdr:cNvPr id="1316" name="Group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22860</xdr:rowOff>
        </xdr:from>
        <xdr:to>
          <xdr:col>22</xdr:col>
          <xdr:colOff>198120</xdr:colOff>
          <xdr:row>28</xdr:row>
          <xdr:rowOff>213360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28</xdr:row>
          <xdr:rowOff>22860</xdr:rowOff>
        </xdr:from>
        <xdr:to>
          <xdr:col>25</xdr:col>
          <xdr:colOff>175260</xdr:colOff>
          <xdr:row>28</xdr:row>
          <xdr:rowOff>213360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27</xdr:row>
          <xdr:rowOff>137160</xdr:rowOff>
        </xdr:from>
        <xdr:to>
          <xdr:col>26</xdr:col>
          <xdr:colOff>175260</xdr:colOff>
          <xdr:row>29</xdr:row>
          <xdr:rowOff>22860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29</xdr:row>
          <xdr:rowOff>22860</xdr:rowOff>
        </xdr:from>
        <xdr:to>
          <xdr:col>21</xdr:col>
          <xdr:colOff>182880</xdr:colOff>
          <xdr:row>29</xdr:row>
          <xdr:rowOff>213360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29</xdr:row>
          <xdr:rowOff>22860</xdr:rowOff>
        </xdr:from>
        <xdr:to>
          <xdr:col>24</xdr:col>
          <xdr:colOff>7620</xdr:colOff>
          <xdr:row>29</xdr:row>
          <xdr:rowOff>220980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29</xdr:row>
          <xdr:rowOff>22860</xdr:rowOff>
        </xdr:from>
        <xdr:to>
          <xdr:col>27</xdr:col>
          <xdr:colOff>259080</xdr:colOff>
          <xdr:row>30</xdr:row>
          <xdr:rowOff>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28</xdr:row>
          <xdr:rowOff>198120</xdr:rowOff>
        </xdr:from>
        <xdr:to>
          <xdr:col>29</xdr:col>
          <xdr:colOff>144780</xdr:colOff>
          <xdr:row>30</xdr:row>
          <xdr:rowOff>99060</xdr:rowOff>
        </xdr:to>
        <xdr:sp macro="" textlink="">
          <xdr:nvSpPr>
            <xdr:cNvPr id="1324" name="Group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31</xdr:col>
      <xdr:colOff>110761</xdr:colOff>
      <xdr:row>3</xdr:row>
      <xdr:rowOff>106135</xdr:rowOff>
    </xdr:from>
    <xdr:to>
      <xdr:col>57</xdr:col>
      <xdr:colOff>91711</xdr:colOff>
      <xdr:row>4</xdr:row>
      <xdr:rowOff>238941</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759211" y="1820635"/>
          <a:ext cx="2943225" cy="304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1</xdr:col>
      <xdr:colOff>22861</xdr:colOff>
      <xdr:row>95</xdr:row>
      <xdr:rowOff>97973</xdr:rowOff>
    </xdr:from>
    <xdr:to>
      <xdr:col>17</xdr:col>
      <xdr:colOff>182880</xdr:colOff>
      <xdr:row>97</xdr:row>
      <xdr:rowOff>91440</xdr:rowOff>
    </xdr:to>
    <xdr:sp macro="" textlink="">
      <xdr:nvSpPr>
        <xdr:cNvPr id="4" name="テキスト ボックス 3">
          <a:extLst>
            <a:ext uri="{FF2B5EF4-FFF2-40B4-BE49-F238E27FC236}">
              <a16:creationId xmlns:a16="http://schemas.microsoft.com/office/drawing/2014/main" id="{815E6EA6-73D6-45F1-9D77-B00BC9515065}"/>
            </a:ext>
          </a:extLst>
        </xdr:cNvPr>
        <xdr:cNvSpPr txBox="1"/>
      </xdr:nvSpPr>
      <xdr:spPr>
        <a:xfrm>
          <a:off x="121921" y="22927493"/>
          <a:ext cx="3695699" cy="32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1</xdr:col>
      <xdr:colOff>10885</xdr:colOff>
      <xdr:row>93</xdr:row>
      <xdr:rowOff>10886</xdr:rowOff>
    </xdr:from>
    <xdr:to>
      <xdr:col>30</xdr:col>
      <xdr:colOff>210093</xdr:colOff>
      <xdr:row>95</xdr:row>
      <xdr:rowOff>21771</xdr:rowOff>
    </xdr:to>
    <xdr:sp macro="" textlink="">
      <xdr:nvSpPr>
        <xdr:cNvPr id="7" name="テキスト ボックス 6">
          <a:extLst>
            <a:ext uri="{FF2B5EF4-FFF2-40B4-BE49-F238E27FC236}">
              <a16:creationId xmlns:a16="http://schemas.microsoft.com/office/drawing/2014/main" id="{46EFF159-B100-437F-A9AD-36089C84CD59}"/>
            </a:ext>
          </a:extLst>
        </xdr:cNvPr>
        <xdr:cNvSpPr txBox="1"/>
      </xdr:nvSpPr>
      <xdr:spPr>
        <a:xfrm>
          <a:off x="108856" y="22468115"/>
          <a:ext cx="6654437" cy="337456"/>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23310</xdr:colOff>
      <xdr:row>0</xdr:row>
      <xdr:rowOff>48523</xdr:rowOff>
    </xdr:from>
    <xdr:to>
      <xdr:col>19</xdr:col>
      <xdr:colOff>45929</xdr:colOff>
      <xdr:row>0</xdr:row>
      <xdr:rowOff>594956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28410" y="520963"/>
          <a:ext cx="1371359" cy="54643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b="1">
              <a:solidFill>
                <a:srgbClr val="FF0000"/>
              </a:solidFill>
            </a:rPr>
            <a:t>定食の金額のみ入力</a:t>
          </a:r>
          <a:endParaRPr kumimoji="1" lang="en-US" altLang="ja-JP" sz="900" b="1">
            <a:solidFill>
              <a:srgbClr val="FF0000"/>
            </a:solidFill>
          </a:endParaRPr>
        </a:p>
        <a:p>
          <a:r>
            <a:rPr kumimoji="1" lang="ja-JP" altLang="en-US" sz="900" b="1">
              <a:solidFill>
                <a:srgbClr val="FF0000"/>
              </a:solidFill>
            </a:rPr>
            <a:t>カフェテリア食の金額は入力しないこと</a:t>
          </a:r>
          <a:r>
            <a:rPr kumimoji="1" lang="ja-JP" altLang="en-US" sz="1000" b="1">
              <a:solidFill>
                <a:srgbClr val="FF0000"/>
              </a:solidFill>
            </a:rPr>
            <a:t>！</a:t>
          </a:r>
        </a:p>
      </xdr:txBody>
    </xdr:sp>
    <xdr:clientData/>
  </xdr:twoCellAnchor>
  <xdr:twoCellAnchor>
    <xdr:from>
      <xdr:col>168</xdr:col>
      <xdr:colOff>107604</xdr:colOff>
      <xdr:row>0</xdr:row>
      <xdr:rowOff>59634</xdr:rowOff>
    </xdr:from>
    <xdr:to>
      <xdr:col>173</xdr:col>
      <xdr:colOff>318052</xdr:colOff>
      <xdr:row>0</xdr:row>
      <xdr:rowOff>702363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565952" y="59634"/>
          <a:ext cx="1681439" cy="64272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b="1">
              <a:solidFill>
                <a:srgbClr val="FF0000"/>
              </a:solidFill>
            </a:rPr>
            <a:t>野菜・果物の量は小数第一位を四捨五入して、整数で入力。</a:t>
          </a:r>
        </a:p>
      </xdr:txBody>
    </xdr:sp>
    <xdr:clientData/>
  </xdr:twoCellAnchor>
  <xdr:twoCellAnchor>
    <xdr:from>
      <xdr:col>70</xdr:col>
      <xdr:colOff>178903</xdr:colOff>
      <xdr:row>0</xdr:row>
      <xdr:rowOff>106017</xdr:rowOff>
    </xdr:from>
    <xdr:to>
      <xdr:col>73</xdr:col>
      <xdr:colOff>166855</xdr:colOff>
      <xdr:row>0</xdr:row>
      <xdr:rowOff>993913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392399" y="106017"/>
          <a:ext cx="624056" cy="88789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800" b="1">
              <a:solidFill>
                <a:srgbClr val="FF0000"/>
              </a:solidFill>
            </a:rPr>
            <a:t>71,72,73</a:t>
          </a:r>
          <a:r>
            <a:rPr kumimoji="1" lang="ja-JP" altLang="en-US" sz="800" b="1">
              <a:solidFill>
                <a:srgbClr val="FF0000"/>
              </a:solidFill>
            </a:rPr>
            <a:t>のどこかに「１」が入り、残りは「</a:t>
          </a:r>
          <a:r>
            <a:rPr kumimoji="1" lang="en-US" altLang="ja-JP" sz="800" b="1">
              <a:solidFill>
                <a:srgbClr val="FF0000"/>
              </a:solidFill>
            </a:rPr>
            <a:t>99</a:t>
          </a:r>
          <a:r>
            <a:rPr kumimoji="1" lang="ja-JP" altLang="en-US" sz="800" b="1">
              <a:solidFill>
                <a:srgbClr val="FF0000"/>
              </a:solidFill>
            </a:rPr>
            <a:t>」が入る。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63" Type="http://schemas.openxmlformats.org/officeDocument/2006/relationships/ctrlProp" Target="../ctrlProps/ctrlProp60.xml" />
  <Relationship Id="rId84" Type="http://schemas.openxmlformats.org/officeDocument/2006/relationships/ctrlProp" Target="../ctrlProps/ctrlProp81.xml" />
  <Relationship Id="rId138" Type="http://schemas.openxmlformats.org/officeDocument/2006/relationships/ctrlProp" Target="../ctrlProps/ctrlProp135.xml" />
  <Relationship Id="rId159" Type="http://schemas.openxmlformats.org/officeDocument/2006/relationships/ctrlProp" Target="../ctrlProps/ctrlProp156.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53" Type="http://schemas.openxmlformats.org/officeDocument/2006/relationships/ctrlProp" Target="../ctrlProps/ctrlProp50.xml" />
  <Relationship Id="rId74" Type="http://schemas.openxmlformats.org/officeDocument/2006/relationships/ctrlProp" Target="../ctrlProps/ctrlProp71.xml" />
  <Relationship Id="rId128" Type="http://schemas.openxmlformats.org/officeDocument/2006/relationships/ctrlProp" Target="../ctrlProps/ctrlProp125.xml" />
  <Relationship Id="rId149" Type="http://schemas.openxmlformats.org/officeDocument/2006/relationships/ctrlProp" Target="../ctrlProps/ctrlProp146.xml" />
  <Relationship Id="rId5" Type="http://schemas.openxmlformats.org/officeDocument/2006/relationships/ctrlProp" Target="../ctrlProps/ctrlProp2.xml" />
  <Relationship Id="rId95" Type="http://schemas.openxmlformats.org/officeDocument/2006/relationships/ctrlProp" Target="../ctrlProps/ctrlProp92.xml" />
  <Relationship Id="rId160" Type="http://schemas.openxmlformats.org/officeDocument/2006/relationships/ctrlProp" Target="../ctrlProps/ctrlProp157.xml" />
  <Relationship Id="rId22" Type="http://schemas.openxmlformats.org/officeDocument/2006/relationships/ctrlProp" Target="../ctrlProps/ctrlProp19.xml" />
  <Relationship Id="rId43" Type="http://schemas.openxmlformats.org/officeDocument/2006/relationships/ctrlProp" Target="../ctrlProps/ctrlProp40.xml" />
  <Relationship Id="rId64" Type="http://schemas.openxmlformats.org/officeDocument/2006/relationships/ctrlProp" Target="../ctrlProps/ctrlProp61.xml" />
  <Relationship Id="rId118" Type="http://schemas.openxmlformats.org/officeDocument/2006/relationships/ctrlProp" Target="../ctrlProps/ctrlProp115.xml" />
  <Relationship Id="rId139" Type="http://schemas.openxmlformats.org/officeDocument/2006/relationships/ctrlProp" Target="../ctrlProps/ctrlProp136.xml" />
  <Relationship Id="rId85" Type="http://schemas.openxmlformats.org/officeDocument/2006/relationships/ctrlProp" Target="../ctrlProps/ctrlProp82.xml" />
  <Relationship Id="rId150" Type="http://schemas.openxmlformats.org/officeDocument/2006/relationships/ctrlProp" Target="../ctrlProps/ctrlProp147.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124" Type="http://schemas.openxmlformats.org/officeDocument/2006/relationships/ctrlProp" Target="../ctrlProps/ctrlProp121.xml" />
  <Relationship Id="rId129" Type="http://schemas.openxmlformats.org/officeDocument/2006/relationships/ctrlProp" Target="../ctrlProps/ctrlProp126.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40" Type="http://schemas.openxmlformats.org/officeDocument/2006/relationships/ctrlProp" Target="../ctrlProps/ctrlProp137.xml" />
  <Relationship Id="rId145" Type="http://schemas.openxmlformats.org/officeDocument/2006/relationships/ctrlProp" Target="../ctrlProps/ctrlProp142.xml" />
  <Relationship Id="rId161" Type="http://schemas.openxmlformats.org/officeDocument/2006/relationships/ctrlProp" Target="../ctrlProps/ctrlProp158.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23" Type="http://schemas.openxmlformats.org/officeDocument/2006/relationships/ctrlProp" Target="../ctrlProps/ctrlProp20.xml" />
  <Relationship Id="rId28" Type="http://schemas.openxmlformats.org/officeDocument/2006/relationships/ctrlProp" Target="../ctrlProps/ctrlProp25.xml" />
  <Relationship Id="rId49" Type="http://schemas.openxmlformats.org/officeDocument/2006/relationships/ctrlProp" Target="../ctrlProps/ctrlProp46.xml" />
  <Relationship Id="rId114" Type="http://schemas.openxmlformats.org/officeDocument/2006/relationships/ctrlProp" Target="../ctrlProps/ctrlProp111.xml" />
  <Relationship Id="rId119" Type="http://schemas.openxmlformats.org/officeDocument/2006/relationships/ctrlProp" Target="../ctrlProps/ctrlProp116.xml" />
  <Relationship Id="rId44" Type="http://schemas.openxmlformats.org/officeDocument/2006/relationships/ctrlProp" Target="../ctrlProps/ctrlProp41.xml" />
  <Relationship Id="rId60" Type="http://schemas.openxmlformats.org/officeDocument/2006/relationships/ctrlProp" Target="../ctrlProps/ctrlProp57.xml" />
  <Relationship Id="rId65" Type="http://schemas.openxmlformats.org/officeDocument/2006/relationships/ctrlProp" Target="../ctrlProps/ctrlProp62.xml" />
  <Relationship Id="rId81" Type="http://schemas.openxmlformats.org/officeDocument/2006/relationships/ctrlProp" Target="../ctrlProps/ctrlProp78.xml" />
  <Relationship Id="rId86" Type="http://schemas.openxmlformats.org/officeDocument/2006/relationships/ctrlProp" Target="../ctrlProps/ctrlProp83.xml" />
  <Relationship Id="rId130" Type="http://schemas.openxmlformats.org/officeDocument/2006/relationships/ctrlProp" Target="../ctrlProps/ctrlProp127.xml" />
  <Relationship Id="rId135" Type="http://schemas.openxmlformats.org/officeDocument/2006/relationships/ctrlProp" Target="../ctrlProps/ctrlProp132.xml" />
  <Relationship Id="rId151" Type="http://schemas.openxmlformats.org/officeDocument/2006/relationships/ctrlProp" Target="../ctrlProps/ctrlProp148.xml" />
  <Relationship Id="rId156" Type="http://schemas.openxmlformats.org/officeDocument/2006/relationships/ctrlProp" Target="../ctrlProps/ctrlProp153.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141" Type="http://schemas.openxmlformats.org/officeDocument/2006/relationships/ctrlProp" Target="../ctrlProps/ctrlProp138.xml" />
  <Relationship Id="rId146" Type="http://schemas.openxmlformats.org/officeDocument/2006/relationships/ctrlProp" Target="../ctrlProps/ctrlProp143.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162" Type="http://schemas.openxmlformats.org/officeDocument/2006/relationships/ctrlProp" Target="../ctrlProps/ctrlProp159.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131" Type="http://schemas.openxmlformats.org/officeDocument/2006/relationships/ctrlProp" Target="../ctrlProps/ctrlProp128.xml" />
  <Relationship Id="rId136" Type="http://schemas.openxmlformats.org/officeDocument/2006/relationships/ctrlProp" Target="../ctrlProps/ctrlProp133.xml" />
  <Relationship Id="rId157" Type="http://schemas.openxmlformats.org/officeDocument/2006/relationships/ctrlProp" Target="../ctrlProps/ctrlProp154.xml" />
  <Relationship Id="rId61" Type="http://schemas.openxmlformats.org/officeDocument/2006/relationships/ctrlProp" Target="../ctrlProps/ctrlProp58.xml" />
  <Relationship Id="rId82" Type="http://schemas.openxmlformats.org/officeDocument/2006/relationships/ctrlProp" Target="../ctrlProps/ctrlProp79.xml" />
  <Relationship Id="rId152" Type="http://schemas.openxmlformats.org/officeDocument/2006/relationships/ctrlProp" Target="../ctrlProps/ctrlProp14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26" Type="http://schemas.openxmlformats.org/officeDocument/2006/relationships/ctrlProp" Target="../ctrlProps/ctrlProp123.xml" />
  <Relationship Id="rId147" Type="http://schemas.openxmlformats.org/officeDocument/2006/relationships/ctrlProp" Target="../ctrlProps/ctrlProp14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142" Type="http://schemas.openxmlformats.org/officeDocument/2006/relationships/ctrlProp" Target="../ctrlProps/ctrlProp139.xml" />
  <Relationship Id="rId163" Type="http://schemas.openxmlformats.org/officeDocument/2006/relationships/ctrlProp" Target="../ctrlProps/ctrlProp160.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116" Type="http://schemas.openxmlformats.org/officeDocument/2006/relationships/ctrlProp" Target="../ctrlProps/ctrlProp113.xml" />
  <Relationship Id="rId137" Type="http://schemas.openxmlformats.org/officeDocument/2006/relationships/ctrlProp" Target="../ctrlProps/ctrlProp134.xml" />
  <Relationship Id="rId158" Type="http://schemas.openxmlformats.org/officeDocument/2006/relationships/ctrlProp" Target="../ctrlProps/ctrlProp155.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 Id="rId111" Type="http://schemas.openxmlformats.org/officeDocument/2006/relationships/ctrlProp" Target="../ctrlProps/ctrlProp108.xml" />
  <Relationship Id="rId132" Type="http://schemas.openxmlformats.org/officeDocument/2006/relationships/ctrlProp" Target="../ctrlProps/ctrlProp129.xml" />
  <Relationship Id="rId153" Type="http://schemas.openxmlformats.org/officeDocument/2006/relationships/ctrlProp" Target="../ctrlProps/ctrlProp150.xml" />
  <Relationship Id="rId15" Type="http://schemas.openxmlformats.org/officeDocument/2006/relationships/ctrlProp" Target="../ctrlProps/ctrlProp12.xml" />
  <Relationship Id="rId36" Type="http://schemas.openxmlformats.org/officeDocument/2006/relationships/ctrlProp" Target="../ctrlProps/ctrlProp33.xml" />
  <Relationship Id="rId57" Type="http://schemas.openxmlformats.org/officeDocument/2006/relationships/ctrlProp" Target="../ctrlProps/ctrlProp54.xml" />
  <Relationship Id="rId106" Type="http://schemas.openxmlformats.org/officeDocument/2006/relationships/ctrlProp" Target="../ctrlProps/ctrlProp103.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52" Type="http://schemas.openxmlformats.org/officeDocument/2006/relationships/ctrlProp" Target="../ctrlProps/ctrlProp49.xml" />
  <Relationship Id="rId73" Type="http://schemas.openxmlformats.org/officeDocument/2006/relationships/ctrlProp" Target="../ctrlProps/ctrlProp70.xml" />
  <Relationship Id="rId78" Type="http://schemas.openxmlformats.org/officeDocument/2006/relationships/ctrlProp" Target="../ctrlProps/ctrlProp75.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143" Type="http://schemas.openxmlformats.org/officeDocument/2006/relationships/ctrlProp" Target="../ctrlProps/ctrlProp140.xml" />
  <Relationship Id="rId148" Type="http://schemas.openxmlformats.org/officeDocument/2006/relationships/ctrlProp" Target="../ctrlProps/ctrlProp145.xml" />
  <Relationship Id="rId164" Type="http://schemas.openxmlformats.org/officeDocument/2006/relationships/ctrlProp" Target="../ctrlProps/ctrlProp161.xml" />
  <Relationship Id="rId4" Type="http://schemas.openxmlformats.org/officeDocument/2006/relationships/ctrlProp" Target="../ctrlProps/ctrlProp1.xml" />
  <Relationship Id="rId9" Type="http://schemas.openxmlformats.org/officeDocument/2006/relationships/ctrlProp" Target="../ctrlProps/ctrlProp6.xml" />
  <Relationship Id="rId26" Type="http://schemas.openxmlformats.org/officeDocument/2006/relationships/ctrlProp" Target="../ctrlProps/ctrlProp23.xml" />
  <Relationship Id="rId47" Type="http://schemas.openxmlformats.org/officeDocument/2006/relationships/ctrlProp" Target="../ctrlProps/ctrlProp44.xml" />
  <Relationship Id="rId68" Type="http://schemas.openxmlformats.org/officeDocument/2006/relationships/ctrlProp" Target="../ctrlProps/ctrlProp65.xml" />
  <Relationship Id="rId89" Type="http://schemas.openxmlformats.org/officeDocument/2006/relationships/ctrlProp" Target="../ctrlProps/ctrlProp86.xml" />
  <Relationship Id="rId112" Type="http://schemas.openxmlformats.org/officeDocument/2006/relationships/ctrlProp" Target="../ctrlProps/ctrlProp109.xml" />
  <Relationship Id="rId133" Type="http://schemas.openxmlformats.org/officeDocument/2006/relationships/ctrlProp" Target="../ctrlProps/ctrlProp130.xml" />
  <Relationship Id="rId154" Type="http://schemas.openxmlformats.org/officeDocument/2006/relationships/ctrlProp" Target="../ctrlProps/ctrlProp151.xml" />
  <Relationship Id="rId16" Type="http://schemas.openxmlformats.org/officeDocument/2006/relationships/ctrlProp" Target="../ctrlProps/ctrlProp13.xml" />
  <Relationship Id="rId37" Type="http://schemas.openxmlformats.org/officeDocument/2006/relationships/ctrlProp" Target="../ctrlProps/ctrlProp34.xml" />
  <Relationship Id="rId58" Type="http://schemas.openxmlformats.org/officeDocument/2006/relationships/ctrlProp" Target="../ctrlProps/ctrlProp55.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44" Type="http://schemas.openxmlformats.org/officeDocument/2006/relationships/ctrlProp" Target="../ctrlProps/ctrlProp141.xml" />
  <Relationship Id="rId90" Type="http://schemas.openxmlformats.org/officeDocument/2006/relationships/ctrlProp" Target="../ctrlProps/ctrlProp87.xml" />
  <Relationship Id="rId165" Type="http://schemas.openxmlformats.org/officeDocument/2006/relationships/comments" Target="../comments1.xml" />
  <Relationship Id="rId27" Type="http://schemas.openxmlformats.org/officeDocument/2006/relationships/ctrlProp" Target="../ctrlProps/ctrlProp24.xml" />
  <Relationship Id="rId48" Type="http://schemas.openxmlformats.org/officeDocument/2006/relationships/ctrlProp" Target="../ctrlProps/ctrlProp45.xml" />
  <Relationship Id="rId69" Type="http://schemas.openxmlformats.org/officeDocument/2006/relationships/ctrlProp" Target="../ctrlProps/ctrlProp66.xml" />
  <Relationship Id="rId113" Type="http://schemas.openxmlformats.org/officeDocument/2006/relationships/ctrlProp" Target="../ctrlProps/ctrlProp110.xml" />
  <Relationship Id="rId134" Type="http://schemas.openxmlformats.org/officeDocument/2006/relationships/ctrlProp" Target="../ctrlProps/ctrlProp131.xml" />
  <Relationship Id="rId80" Type="http://schemas.openxmlformats.org/officeDocument/2006/relationships/ctrlProp" Target="../ctrlProps/ctrlProp77.xml" />
  <Relationship Id="rId155" Type="http://schemas.openxmlformats.org/officeDocument/2006/relationships/ctrlProp" Target="../ctrlProps/ctrlProp152.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C96"/>
  <sheetViews>
    <sheetView showGridLines="0" tabSelected="1" view="pageBreakPreview" zoomScaleNormal="100" zoomScaleSheetLayoutView="100" workbookViewId="0">
      <pane ySplit="1" topLeftCell="A2" activePane="bottomLeft" state="frozen"/>
      <selection pane="bottomLeft" activeCell="B4" sqref="B4:E4"/>
    </sheetView>
  </sheetViews>
  <sheetFormatPr defaultRowHeight="13.2"/>
  <cols>
    <col min="1" max="1" width="1.44140625" customWidth="1"/>
    <col min="2" max="2" width="2.6640625" customWidth="1"/>
    <col min="3" max="3" width="4.109375" customWidth="1"/>
    <col min="4" max="4" width="2.6640625" customWidth="1"/>
    <col min="5" max="5" width="4.44140625" customWidth="1"/>
    <col min="6" max="6" width="2.77734375" customWidth="1"/>
    <col min="7" max="7" width="3.44140625" customWidth="1"/>
    <col min="8" max="8" width="3.77734375" customWidth="1"/>
    <col min="9" max="9" width="2.33203125" customWidth="1"/>
    <col min="10" max="11" width="3" customWidth="1"/>
    <col min="12" max="12" width="4.44140625" customWidth="1"/>
    <col min="13" max="13" width="2.6640625" customWidth="1"/>
    <col min="14" max="16" width="3.109375" customWidth="1"/>
    <col min="17" max="17" width="2.77734375" customWidth="1"/>
    <col min="18" max="18" width="2.88671875" customWidth="1"/>
    <col min="19" max="21" width="3.109375" customWidth="1"/>
    <col min="22" max="22" width="2.77734375" customWidth="1"/>
    <col min="23" max="23" width="3.109375" customWidth="1"/>
    <col min="24" max="24" width="3.6640625" customWidth="1"/>
    <col min="25" max="25" width="3.109375" customWidth="1"/>
    <col min="26" max="27" width="3.21875" customWidth="1"/>
    <col min="28" max="28" width="3.88671875" customWidth="1"/>
    <col min="29" max="31" width="3.109375" customWidth="1"/>
    <col min="32" max="32" width="30.44140625" customWidth="1"/>
    <col min="33" max="33" width="7.44140625" style="123" hidden="1" customWidth="1"/>
    <col min="34" max="42" width="4.88671875" style="121" hidden="1" customWidth="1"/>
    <col min="43" max="43" width="2.44140625" style="121" hidden="1" customWidth="1"/>
    <col min="44" max="52" width="3.44140625" style="121" hidden="1" customWidth="1"/>
    <col min="53" max="53" width="1.33203125" hidden="1" customWidth="1"/>
    <col min="54" max="54" width="5" style="127" hidden="1" customWidth="1"/>
    <col min="55" max="55" width="3.88671875" hidden="1" customWidth="1"/>
    <col min="56" max="56" width="3.88671875" customWidth="1"/>
    <col min="62" max="62" width="8.88671875" customWidth="1"/>
  </cols>
  <sheetData>
    <row r="1" spans="1:54" ht="105" customHeight="1"/>
    <row r="2" spans="1:54" ht="16.8">
      <c r="B2" s="486" t="s">
        <v>93</v>
      </c>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G2" s="178" t="s">
        <v>427</v>
      </c>
    </row>
    <row r="3" spans="1:54">
      <c r="B3" s="55"/>
      <c r="C3" s="55"/>
      <c r="D3" s="55"/>
      <c r="E3" s="55"/>
      <c r="F3" s="55"/>
      <c r="G3" s="55"/>
      <c r="H3" s="55"/>
      <c r="I3" s="34"/>
      <c r="J3" s="34"/>
      <c r="AG3" s="179" t="s">
        <v>498</v>
      </c>
    </row>
    <row r="4" spans="1:54">
      <c r="B4" s="532"/>
      <c r="C4" s="532"/>
      <c r="D4" s="532"/>
      <c r="E4" s="532"/>
      <c r="F4" s="533" t="s">
        <v>179</v>
      </c>
      <c r="G4" s="533"/>
      <c r="H4" s="533"/>
      <c r="I4" s="2" t="s">
        <v>180</v>
      </c>
      <c r="J4" s="34"/>
      <c r="AG4" s="180" t="s">
        <v>499</v>
      </c>
    </row>
    <row r="5" spans="1:54" ht="24.75" customHeight="1">
      <c r="B5" s="13"/>
      <c r="C5" s="13"/>
      <c r="D5" s="13"/>
      <c r="E5" s="13"/>
      <c r="F5" s="13"/>
      <c r="N5" s="344" t="s">
        <v>0</v>
      </c>
      <c r="O5" s="344"/>
      <c r="P5" s="344"/>
      <c r="Q5" s="344"/>
      <c r="R5" s="350"/>
      <c r="S5" s="350"/>
      <c r="T5" s="350"/>
      <c r="U5" s="350"/>
      <c r="V5" s="350"/>
      <c r="W5" s="350"/>
      <c r="X5" s="350"/>
      <c r="Y5" s="350"/>
      <c r="Z5" s="350"/>
      <c r="AA5" s="350"/>
      <c r="AB5" s="350"/>
      <c r="AC5" s="350"/>
      <c r="AD5" s="350"/>
      <c r="AE5" s="350"/>
      <c r="AG5" s="180" t="s">
        <v>407</v>
      </c>
    </row>
    <row r="6" spans="1:54" ht="24.75" customHeight="1">
      <c r="B6" s="13"/>
      <c r="C6" s="13"/>
      <c r="D6" s="13"/>
      <c r="E6" s="13"/>
      <c r="F6" s="13"/>
      <c r="N6" s="344" t="s">
        <v>1</v>
      </c>
      <c r="O6" s="344"/>
      <c r="P6" s="344"/>
      <c r="Q6" s="344"/>
      <c r="R6" s="350"/>
      <c r="S6" s="350"/>
      <c r="T6" s="350"/>
      <c r="U6" s="350"/>
      <c r="V6" s="350"/>
      <c r="W6" s="350"/>
      <c r="X6" s="350"/>
      <c r="Y6" s="350"/>
      <c r="Z6" s="350"/>
      <c r="AA6" s="350"/>
      <c r="AB6" s="350"/>
      <c r="AC6" s="350"/>
      <c r="AD6" s="350"/>
      <c r="AE6" s="350"/>
    </row>
    <row r="7" spans="1:54" ht="16.95" customHeight="1">
      <c r="B7" s="13"/>
      <c r="C7" s="13"/>
      <c r="D7" s="13"/>
      <c r="E7" s="13"/>
      <c r="F7" s="13"/>
      <c r="N7" s="344" t="s">
        <v>2</v>
      </c>
      <c r="O7" s="344"/>
      <c r="P7" s="344"/>
      <c r="Q7" s="344"/>
      <c r="R7" s="350"/>
      <c r="S7" s="350"/>
      <c r="T7" s="350"/>
      <c r="U7" s="350"/>
      <c r="V7" s="350"/>
      <c r="W7" s="350"/>
      <c r="X7" s="350"/>
      <c r="Y7" s="350"/>
      <c r="Z7" s="350"/>
      <c r="AA7" s="350"/>
      <c r="AB7" s="350"/>
      <c r="AC7" s="350"/>
      <c r="AD7" s="350"/>
      <c r="AE7" s="350"/>
    </row>
    <row r="8" spans="1:54" ht="16.8">
      <c r="B8" s="13"/>
      <c r="C8" s="13"/>
      <c r="D8" s="13"/>
      <c r="E8" s="13"/>
      <c r="F8" s="13"/>
      <c r="N8" s="345" t="s">
        <v>3</v>
      </c>
      <c r="O8" s="345"/>
      <c r="P8" s="345"/>
      <c r="Q8" s="345"/>
      <c r="R8" s="351"/>
      <c r="S8" s="351"/>
      <c r="T8" s="351"/>
      <c r="U8" s="351"/>
      <c r="V8" s="351"/>
      <c r="W8" s="351"/>
      <c r="X8" s="351"/>
      <c r="Y8" s="351"/>
      <c r="Z8" s="351"/>
      <c r="AA8" s="351"/>
      <c r="AB8" s="351"/>
      <c r="AC8" s="351"/>
      <c r="AD8" s="351"/>
      <c r="AE8" s="351"/>
    </row>
    <row r="9" spans="1:54">
      <c r="B9" s="56" t="s">
        <v>177</v>
      </c>
      <c r="C9" s="534"/>
      <c r="D9" s="534"/>
      <c r="E9" s="534"/>
      <c r="F9" t="s">
        <v>66</v>
      </c>
      <c r="G9" s="535"/>
      <c r="H9" s="535"/>
      <c r="I9" s="536" t="s">
        <v>178</v>
      </c>
      <c r="J9" s="536"/>
      <c r="L9" s="55"/>
      <c r="M9" s="55"/>
      <c r="Q9" s="1"/>
      <c r="R9" s="1"/>
      <c r="AH9" s="167" t="s">
        <v>408</v>
      </c>
      <c r="AI9" s="167"/>
      <c r="AJ9" s="167"/>
      <c r="AK9" s="167"/>
      <c r="AL9" s="167"/>
      <c r="AM9" s="167"/>
      <c r="AN9" s="167"/>
      <c r="AO9" s="167"/>
      <c r="AP9" s="167"/>
      <c r="AQ9" s="167"/>
      <c r="AR9" s="167" t="s">
        <v>409</v>
      </c>
      <c r="AS9" s="167"/>
      <c r="AT9" s="167"/>
      <c r="AU9" s="167"/>
      <c r="AV9" s="167"/>
      <c r="AW9" s="167"/>
      <c r="AX9" s="167"/>
      <c r="AY9" s="167"/>
      <c r="AZ9" s="167"/>
      <c r="BA9" s="201"/>
      <c r="BB9" s="202" t="s">
        <v>410</v>
      </c>
    </row>
    <row r="10" spans="1:54" ht="8.25" customHeight="1">
      <c r="B10" s="13"/>
      <c r="C10" s="13"/>
      <c r="D10" s="13"/>
      <c r="E10" s="13"/>
      <c r="F10" s="13"/>
      <c r="Q10" s="2"/>
      <c r="R10" s="2"/>
      <c r="AH10" s="167"/>
      <c r="AI10" s="167"/>
      <c r="AJ10" s="167"/>
      <c r="AK10" s="167"/>
      <c r="AL10" s="167"/>
      <c r="AM10" s="167"/>
      <c r="AN10" s="167"/>
      <c r="AO10" s="167"/>
      <c r="AP10" s="167"/>
      <c r="AQ10" s="167"/>
      <c r="AR10" s="167"/>
      <c r="AS10" s="167"/>
      <c r="AT10" s="167"/>
      <c r="AU10" s="167"/>
      <c r="AV10" s="167"/>
      <c r="AW10" s="167"/>
      <c r="AX10" s="167"/>
      <c r="AY10" s="167"/>
      <c r="AZ10" s="167"/>
      <c r="BA10" s="201"/>
      <c r="BB10" s="203"/>
    </row>
    <row r="11" spans="1:54" ht="18" customHeight="1">
      <c r="A11" s="71"/>
      <c r="B11" s="410" t="s">
        <v>45</v>
      </c>
      <c r="C11" s="411"/>
      <c r="D11" s="411"/>
      <c r="E11" s="412"/>
      <c r="F11" s="352" t="s">
        <v>4</v>
      </c>
      <c r="G11" s="352"/>
      <c r="H11" s="352"/>
      <c r="I11" s="352"/>
      <c r="J11" s="352"/>
      <c r="K11" s="352"/>
      <c r="L11" s="352"/>
      <c r="M11" s="352"/>
      <c r="N11" s="352"/>
      <c r="O11" s="352"/>
      <c r="P11" s="352"/>
      <c r="Q11" s="352"/>
      <c r="R11" s="352"/>
      <c r="S11" s="353"/>
      <c r="T11" s="358" t="s">
        <v>5</v>
      </c>
      <c r="U11" s="358"/>
      <c r="V11" s="358"/>
      <c r="W11" s="358"/>
      <c r="X11" s="358"/>
      <c r="Y11" s="358"/>
      <c r="Z11" s="358"/>
      <c r="AA11" s="358"/>
      <c r="AB11" s="358"/>
      <c r="AC11" s="358"/>
      <c r="AD11" s="358"/>
      <c r="AE11" s="358"/>
      <c r="AG11" s="124" t="s">
        <v>411</v>
      </c>
      <c r="AH11" s="166">
        <v>0</v>
      </c>
      <c r="AI11" s="167"/>
      <c r="AJ11" s="167"/>
      <c r="AK11" s="167"/>
      <c r="AL11" s="167"/>
      <c r="AM11" s="167"/>
      <c r="AN11" s="167"/>
      <c r="AO11" s="167"/>
      <c r="AP11" s="167"/>
      <c r="AQ11" s="167"/>
      <c r="AR11" s="166"/>
      <c r="AS11" s="204"/>
      <c r="AT11" s="166"/>
      <c r="AU11" s="166"/>
      <c r="AV11" s="166"/>
      <c r="AW11" s="166"/>
      <c r="AX11" s="166"/>
      <c r="AY11" s="166"/>
      <c r="AZ11" s="166"/>
      <c r="BA11" s="201"/>
      <c r="BB11" s="205">
        <f>AH11</f>
        <v>0</v>
      </c>
    </row>
    <row r="12" spans="1:54" ht="17.25" customHeight="1">
      <c r="A12" s="71"/>
      <c r="B12" s="148"/>
      <c r="C12" s="314" t="s">
        <v>187</v>
      </c>
      <c r="D12" s="314"/>
      <c r="E12" s="315"/>
      <c r="F12" s="354"/>
      <c r="G12" s="355"/>
      <c r="H12" s="543" t="s">
        <v>6</v>
      </c>
      <c r="I12" s="544"/>
      <c r="J12" s="544"/>
      <c r="K12" s="544"/>
      <c r="L12" s="544"/>
      <c r="M12" s="544"/>
      <c r="N12" s="544"/>
      <c r="O12" s="544"/>
      <c r="P12" s="544"/>
      <c r="Q12" s="544"/>
      <c r="R12" s="544"/>
      <c r="S12" s="545"/>
      <c r="T12" s="360"/>
      <c r="U12" s="361"/>
      <c r="V12" s="361"/>
      <c r="W12" s="362"/>
      <c r="X12" s="308" t="s">
        <v>7</v>
      </c>
      <c r="Y12" s="309"/>
      <c r="Z12" s="309"/>
      <c r="AA12" s="310"/>
      <c r="AB12" s="308" t="s">
        <v>8</v>
      </c>
      <c r="AC12" s="309"/>
      <c r="AD12" s="309"/>
      <c r="AE12" s="310"/>
      <c r="AG12" s="123" t="s">
        <v>482</v>
      </c>
      <c r="AH12" s="166" t="b">
        <v>0</v>
      </c>
      <c r="AI12" s="166" t="b">
        <v>0</v>
      </c>
      <c r="AJ12" s="167"/>
      <c r="AK12" s="167"/>
      <c r="AL12" s="167"/>
      <c r="AM12" s="167"/>
      <c r="AN12" s="167"/>
      <c r="AO12" s="167"/>
      <c r="AP12" s="167"/>
      <c r="AQ12" s="167"/>
      <c r="AR12" s="167" t="str">
        <f t="shared" ref="AR12:AR28" si="0">IF(AH12,1,"")</f>
        <v/>
      </c>
      <c r="AS12" s="167"/>
      <c r="AT12" s="167"/>
      <c r="AU12" s="167"/>
      <c r="AV12" s="167"/>
      <c r="AW12" s="167"/>
      <c r="AX12" s="167"/>
      <c r="AY12" s="167"/>
      <c r="AZ12" s="167"/>
      <c r="BA12" s="201"/>
      <c r="BB12" s="206"/>
    </row>
    <row r="13" spans="1:54" ht="24" customHeight="1">
      <c r="A13" s="71"/>
      <c r="B13" s="149"/>
      <c r="C13" s="316" t="s">
        <v>188</v>
      </c>
      <c r="D13" s="316"/>
      <c r="E13" s="317"/>
      <c r="F13" s="354"/>
      <c r="G13" s="355"/>
      <c r="H13" s="546"/>
      <c r="I13" s="547"/>
      <c r="J13" s="547"/>
      <c r="K13" s="547"/>
      <c r="L13" s="547"/>
      <c r="M13" s="547"/>
      <c r="N13" s="547"/>
      <c r="O13" s="547"/>
      <c r="P13" s="547"/>
      <c r="Q13" s="547"/>
      <c r="R13" s="547"/>
      <c r="S13" s="548"/>
      <c r="T13" s="363"/>
      <c r="U13" s="364"/>
      <c r="V13" s="364"/>
      <c r="W13" s="365"/>
      <c r="X13" s="311"/>
      <c r="Y13" s="312"/>
      <c r="Z13" s="312"/>
      <c r="AA13" s="313"/>
      <c r="AB13" s="311"/>
      <c r="AC13" s="312"/>
      <c r="AD13" s="312"/>
      <c r="AE13" s="313"/>
      <c r="AG13" s="125" t="s">
        <v>412</v>
      </c>
      <c r="AH13" s="166">
        <v>0</v>
      </c>
      <c r="AI13" s="166"/>
      <c r="AJ13" s="167"/>
      <c r="AK13" s="167"/>
      <c r="AL13" s="167"/>
      <c r="AM13" s="167"/>
      <c r="AN13" s="167"/>
      <c r="AO13" s="167"/>
      <c r="AP13" s="167"/>
      <c r="AQ13" s="167"/>
      <c r="AR13" s="166"/>
      <c r="AS13" s="204"/>
      <c r="AT13" s="167"/>
      <c r="AU13" s="167"/>
      <c r="AV13" s="167"/>
      <c r="AW13" s="167"/>
      <c r="AX13" s="167"/>
      <c r="AY13" s="167"/>
      <c r="AZ13" s="167"/>
      <c r="BA13" s="201"/>
      <c r="BB13" s="205" t="str">
        <f>IF(AH13=0,"",AH13)</f>
        <v/>
      </c>
    </row>
    <row r="14" spans="1:54" ht="15.75" customHeight="1">
      <c r="A14" s="71"/>
      <c r="B14" s="149"/>
      <c r="C14" s="316" t="s">
        <v>189</v>
      </c>
      <c r="D14" s="316"/>
      <c r="E14" s="317"/>
      <c r="F14" s="354"/>
      <c r="G14" s="355"/>
      <c r="H14" s="540" t="s">
        <v>186</v>
      </c>
      <c r="I14" s="541"/>
      <c r="J14" s="152"/>
      <c r="K14" s="129" t="s">
        <v>185</v>
      </c>
      <c r="L14" s="181" t="s">
        <v>488</v>
      </c>
      <c r="M14" s="130"/>
      <c r="N14" s="347" t="s">
        <v>94</v>
      </c>
      <c r="O14" s="348"/>
      <c r="P14" s="349"/>
      <c r="Q14" s="359" t="s">
        <v>95</v>
      </c>
      <c r="R14" s="359"/>
      <c r="S14" s="356"/>
      <c r="T14" s="366"/>
      <c r="U14" s="367"/>
      <c r="V14" s="367"/>
      <c r="W14" s="368"/>
      <c r="X14" s="369" t="s">
        <v>9</v>
      </c>
      <c r="Y14" s="356"/>
      <c r="Z14" s="369" t="s">
        <v>10</v>
      </c>
      <c r="AA14" s="356"/>
      <c r="AB14" s="320" t="s">
        <v>9</v>
      </c>
      <c r="AC14" s="320"/>
      <c r="AD14" s="320" t="s">
        <v>10</v>
      </c>
      <c r="AE14" s="320"/>
      <c r="AG14" s="125" t="s">
        <v>413</v>
      </c>
      <c r="AH14" s="166">
        <v>0</v>
      </c>
      <c r="AI14" s="166"/>
      <c r="AJ14" s="167"/>
      <c r="AK14" s="167"/>
      <c r="AL14" s="167"/>
      <c r="AM14" s="167"/>
      <c r="AN14" s="167"/>
      <c r="AO14" s="167"/>
      <c r="AP14" s="167"/>
      <c r="AQ14" s="167"/>
      <c r="AR14" s="168"/>
      <c r="AS14" s="204"/>
      <c r="AT14" s="167"/>
      <c r="AU14" s="167"/>
      <c r="AV14" s="167"/>
      <c r="AW14" s="167"/>
      <c r="AX14" s="167"/>
      <c r="AY14" s="167"/>
      <c r="AZ14" s="167"/>
      <c r="BA14" s="201"/>
      <c r="BB14" s="205" t="str">
        <f t="shared" ref="BB14:BB22" si="1">IF(AH14=0,"",AH14)</f>
        <v/>
      </c>
    </row>
    <row r="15" spans="1:54" ht="15.75" customHeight="1">
      <c r="A15" s="71"/>
      <c r="B15" s="149"/>
      <c r="C15" s="316" t="s">
        <v>191</v>
      </c>
      <c r="D15" s="316"/>
      <c r="E15" s="317"/>
      <c r="F15" s="356" t="s">
        <v>11</v>
      </c>
      <c r="G15" s="320"/>
      <c r="H15" s="215"/>
      <c r="I15" s="57" t="s">
        <v>43</v>
      </c>
      <c r="J15" s="487" t="s">
        <v>481</v>
      </c>
      <c r="K15" s="487"/>
      <c r="L15" s="218"/>
      <c r="M15" s="58" t="s">
        <v>99</v>
      </c>
      <c r="N15" s="549"/>
      <c r="O15" s="550"/>
      <c r="P15" s="36" t="s">
        <v>43</v>
      </c>
      <c r="Q15" s="549"/>
      <c r="R15" s="550"/>
      <c r="S15" s="38" t="s">
        <v>43</v>
      </c>
      <c r="T15" s="233" t="s">
        <v>12</v>
      </c>
      <c r="U15" s="234"/>
      <c r="V15" s="234"/>
      <c r="W15" s="235"/>
      <c r="X15" s="249"/>
      <c r="Y15" s="250"/>
      <c r="Z15" s="370"/>
      <c r="AA15" s="371"/>
      <c r="AB15" s="249"/>
      <c r="AC15" s="250"/>
      <c r="AD15" s="249"/>
      <c r="AE15" s="250"/>
      <c r="AG15" s="125" t="s">
        <v>414</v>
      </c>
      <c r="AH15" s="166">
        <v>0</v>
      </c>
      <c r="AI15" s="166"/>
      <c r="AJ15" s="167"/>
      <c r="AK15" s="167"/>
      <c r="AL15" s="167"/>
      <c r="AM15" s="167"/>
      <c r="AN15" s="167"/>
      <c r="AO15" s="167"/>
      <c r="AP15" s="167"/>
      <c r="AQ15" s="167"/>
      <c r="AR15" s="166"/>
      <c r="AS15" s="204"/>
      <c r="AT15" s="167"/>
      <c r="AU15" s="167"/>
      <c r="AV15" s="167"/>
      <c r="AW15" s="167"/>
      <c r="AX15" s="167"/>
      <c r="AY15" s="167"/>
      <c r="AZ15" s="167"/>
      <c r="BA15" s="201"/>
      <c r="BB15" s="205" t="str">
        <f t="shared" si="1"/>
        <v/>
      </c>
    </row>
    <row r="16" spans="1:54" ht="15.75" customHeight="1">
      <c r="A16" s="71"/>
      <c r="B16" s="149"/>
      <c r="C16" s="316" t="s">
        <v>192</v>
      </c>
      <c r="D16" s="316"/>
      <c r="E16" s="317"/>
      <c r="F16" s="356" t="s">
        <v>13</v>
      </c>
      <c r="G16" s="320"/>
      <c r="H16" s="216"/>
      <c r="I16" s="33" t="s">
        <v>43</v>
      </c>
      <c r="J16" s="487" t="s">
        <v>481</v>
      </c>
      <c r="K16" s="487"/>
      <c r="L16" s="219"/>
      <c r="M16" s="31" t="s">
        <v>99</v>
      </c>
      <c r="N16" s="549"/>
      <c r="O16" s="550"/>
      <c r="P16" s="36" t="s">
        <v>43</v>
      </c>
      <c r="Q16" s="549"/>
      <c r="R16" s="550"/>
      <c r="S16" s="38" t="s">
        <v>43</v>
      </c>
      <c r="T16" s="233" t="s">
        <v>14</v>
      </c>
      <c r="U16" s="234"/>
      <c r="V16" s="234"/>
      <c r="W16" s="235"/>
      <c r="X16" s="249"/>
      <c r="Y16" s="250"/>
      <c r="Z16" s="370"/>
      <c r="AA16" s="371"/>
      <c r="AB16" s="249"/>
      <c r="AC16" s="250"/>
      <c r="AD16" s="249"/>
      <c r="AE16" s="250"/>
      <c r="AG16" s="121" t="s">
        <v>415</v>
      </c>
      <c r="AH16" s="166">
        <v>0</v>
      </c>
      <c r="AI16" s="166"/>
      <c r="AJ16" s="167"/>
      <c r="AK16" s="167"/>
      <c r="AL16" s="167"/>
      <c r="AM16" s="167"/>
      <c r="AN16" s="167"/>
      <c r="AO16" s="167"/>
      <c r="AP16" s="167"/>
      <c r="AQ16" s="167"/>
      <c r="AR16" s="166"/>
      <c r="AS16" s="204"/>
      <c r="AT16" s="167"/>
      <c r="AU16" s="167"/>
      <c r="AV16" s="167"/>
      <c r="AW16" s="167"/>
      <c r="AX16" s="167"/>
      <c r="AY16" s="167"/>
      <c r="AZ16" s="167"/>
      <c r="BA16" s="201"/>
      <c r="BB16" s="205" t="str">
        <f t="shared" si="1"/>
        <v/>
      </c>
    </row>
    <row r="17" spans="1:54" ht="15.75" customHeight="1">
      <c r="A17" s="71"/>
      <c r="B17" s="149"/>
      <c r="C17" s="316" t="s">
        <v>193</v>
      </c>
      <c r="D17" s="316"/>
      <c r="E17" s="317"/>
      <c r="F17" s="356" t="s">
        <v>16</v>
      </c>
      <c r="G17" s="320"/>
      <c r="H17" s="216"/>
      <c r="I17" s="33" t="s">
        <v>43</v>
      </c>
      <c r="J17" s="487" t="s">
        <v>98</v>
      </c>
      <c r="K17" s="487"/>
      <c r="L17" s="219"/>
      <c r="M17" s="31" t="s">
        <v>99</v>
      </c>
      <c r="N17" s="549"/>
      <c r="O17" s="550"/>
      <c r="P17" s="36" t="s">
        <v>43</v>
      </c>
      <c r="Q17" s="549"/>
      <c r="R17" s="550"/>
      <c r="S17" s="38" t="s">
        <v>43</v>
      </c>
      <c r="T17" s="233" t="s">
        <v>15</v>
      </c>
      <c r="U17" s="234"/>
      <c r="V17" s="234"/>
      <c r="W17" s="235"/>
      <c r="X17" s="249"/>
      <c r="Y17" s="250"/>
      <c r="Z17" s="370"/>
      <c r="AA17" s="371"/>
      <c r="AB17" s="249"/>
      <c r="AC17" s="250"/>
      <c r="AD17" s="249"/>
      <c r="AE17" s="250"/>
      <c r="AG17" s="125" t="s">
        <v>416</v>
      </c>
      <c r="AH17" s="166">
        <v>0</v>
      </c>
      <c r="AI17" s="166"/>
      <c r="AJ17" s="167"/>
      <c r="AK17" s="167"/>
      <c r="AL17" s="167"/>
      <c r="AM17" s="167"/>
      <c r="AN17" s="167"/>
      <c r="AO17" s="167"/>
      <c r="AP17" s="167"/>
      <c r="AQ17" s="167"/>
      <c r="AR17" s="166"/>
      <c r="AS17" s="204"/>
      <c r="AT17" s="167"/>
      <c r="AU17" s="167"/>
      <c r="AV17" s="167"/>
      <c r="AW17" s="167"/>
      <c r="AX17" s="167"/>
      <c r="AY17" s="167"/>
      <c r="AZ17" s="167"/>
      <c r="BA17" s="201"/>
      <c r="BB17" s="205" t="str">
        <f t="shared" si="1"/>
        <v/>
      </c>
    </row>
    <row r="18" spans="1:54" ht="15.75" customHeight="1">
      <c r="A18" s="71"/>
      <c r="B18" s="149"/>
      <c r="C18" s="316" t="s">
        <v>194</v>
      </c>
      <c r="D18" s="316"/>
      <c r="E18" s="317"/>
      <c r="F18" s="356" t="s">
        <v>110</v>
      </c>
      <c r="G18" s="320"/>
      <c r="H18" s="216"/>
      <c r="I18" s="33" t="s">
        <v>97</v>
      </c>
      <c r="J18" s="487" t="s">
        <v>98</v>
      </c>
      <c r="K18" s="487"/>
      <c r="L18" s="219"/>
      <c r="M18" s="31" t="s">
        <v>99</v>
      </c>
      <c r="N18" s="549"/>
      <c r="O18" s="550"/>
      <c r="P18" s="36" t="s">
        <v>43</v>
      </c>
      <c r="Q18" s="549"/>
      <c r="R18" s="550"/>
      <c r="S18" s="38" t="s">
        <v>43</v>
      </c>
      <c r="T18" s="233" t="s">
        <v>17</v>
      </c>
      <c r="U18" s="234"/>
      <c r="V18" s="234"/>
      <c r="W18" s="235"/>
      <c r="X18" s="249"/>
      <c r="Y18" s="250"/>
      <c r="Z18" s="370"/>
      <c r="AA18" s="371"/>
      <c r="AB18" s="249"/>
      <c r="AC18" s="250"/>
      <c r="AD18" s="249"/>
      <c r="AE18" s="250"/>
      <c r="AG18" s="125" t="s">
        <v>417</v>
      </c>
      <c r="AH18" s="166">
        <v>0</v>
      </c>
      <c r="AI18" s="169"/>
      <c r="AJ18" s="167"/>
      <c r="AK18" s="167"/>
      <c r="AL18" s="167"/>
      <c r="AM18" s="167"/>
      <c r="AN18" s="167"/>
      <c r="AO18" s="167"/>
      <c r="AP18" s="167"/>
      <c r="AQ18" s="167"/>
      <c r="AR18" s="166"/>
      <c r="AS18" s="204"/>
      <c r="AT18" s="167"/>
      <c r="AU18" s="167"/>
      <c r="AV18" s="167"/>
      <c r="AW18" s="167"/>
      <c r="AX18" s="167"/>
      <c r="AY18" s="167"/>
      <c r="AZ18" s="167"/>
      <c r="BA18" s="201"/>
      <c r="BB18" s="205" t="str">
        <f t="shared" si="1"/>
        <v/>
      </c>
    </row>
    <row r="19" spans="1:54" ht="15" customHeight="1">
      <c r="A19" s="71"/>
      <c r="B19" s="149"/>
      <c r="C19" s="318" t="s">
        <v>190</v>
      </c>
      <c r="D19" s="318"/>
      <c r="E19" s="319"/>
      <c r="F19" s="240" t="s">
        <v>18</v>
      </c>
      <c r="G19" s="357"/>
      <c r="H19" s="217">
        <f>SUM(H15:H18)</f>
        <v>0</v>
      </c>
      <c r="I19" s="33" t="s">
        <v>43</v>
      </c>
      <c r="J19" s="487" t="s">
        <v>481</v>
      </c>
      <c r="K19" s="487"/>
      <c r="L19" s="220">
        <f>SUM(L15:L18)</f>
        <v>0</v>
      </c>
      <c r="M19" s="31" t="s">
        <v>99</v>
      </c>
      <c r="N19" s="241">
        <f>SUM(N15:N18)</f>
        <v>0</v>
      </c>
      <c r="O19" s="242"/>
      <c r="P19" s="36" t="s">
        <v>43</v>
      </c>
      <c r="Q19" s="241">
        <f t="shared" ref="Q19:R19" si="2">SUM(Q15:Q18)</f>
        <v>0</v>
      </c>
      <c r="R19" s="242">
        <f t="shared" si="2"/>
        <v>0</v>
      </c>
      <c r="S19" s="38" t="s">
        <v>43</v>
      </c>
      <c r="T19" s="233" t="s">
        <v>19</v>
      </c>
      <c r="U19" s="234"/>
      <c r="V19" s="234"/>
      <c r="W19" s="235"/>
      <c r="X19" s="249"/>
      <c r="Y19" s="250"/>
      <c r="Z19" s="370"/>
      <c r="AA19" s="371"/>
      <c r="AB19" s="249"/>
      <c r="AC19" s="250"/>
      <c r="AD19" s="249"/>
      <c r="AE19" s="250"/>
      <c r="AG19" s="121" t="s">
        <v>418</v>
      </c>
      <c r="AH19" s="166">
        <v>0</v>
      </c>
      <c r="AI19" s="166" t="b">
        <v>0</v>
      </c>
      <c r="AJ19" s="166" t="b">
        <v>0</v>
      </c>
      <c r="AK19" s="166" t="b">
        <v>0</v>
      </c>
      <c r="AL19" s="167" t="s">
        <v>483</v>
      </c>
      <c r="AM19" s="167"/>
      <c r="AN19" s="167"/>
      <c r="AO19" s="167"/>
      <c r="AP19" s="167"/>
      <c r="AQ19" s="167"/>
      <c r="AR19" s="169"/>
      <c r="AS19" s="204"/>
      <c r="AT19" s="167"/>
      <c r="AU19" s="167"/>
      <c r="AV19" s="167"/>
      <c r="AW19" s="167"/>
      <c r="AX19" s="167"/>
      <c r="AY19" s="167"/>
      <c r="AZ19" s="167"/>
      <c r="BA19" s="201"/>
      <c r="BB19" s="205" t="str">
        <f t="shared" si="1"/>
        <v/>
      </c>
    </row>
    <row r="20" spans="1:54" ht="19.2" customHeight="1">
      <c r="A20" s="71"/>
      <c r="B20" s="150"/>
      <c r="C20" s="177" t="s">
        <v>487</v>
      </c>
      <c r="D20" s="538"/>
      <c r="E20" s="539"/>
      <c r="F20" s="240" t="s">
        <v>20</v>
      </c>
      <c r="G20" s="357"/>
      <c r="H20" s="238" t="s">
        <v>44</v>
      </c>
      <c r="I20" s="239"/>
      <c r="J20" s="346"/>
      <c r="K20" s="346"/>
      <c r="L20" s="25" t="s">
        <v>96</v>
      </c>
      <c r="M20" s="42"/>
      <c r="N20" s="238" t="s">
        <v>100</v>
      </c>
      <c r="O20" s="239"/>
      <c r="P20" s="239"/>
      <c r="Q20" s="346"/>
      <c r="R20" s="346"/>
      <c r="S20" s="32" t="s">
        <v>101</v>
      </c>
      <c r="T20" s="238" t="s">
        <v>21</v>
      </c>
      <c r="U20" s="239"/>
      <c r="V20" s="239"/>
      <c r="W20" s="240"/>
      <c r="X20" s="251">
        <f>SUM(X15:Y19)</f>
        <v>0</v>
      </c>
      <c r="Y20" s="252"/>
      <c r="Z20" s="251">
        <f t="shared" ref="Z20" si="3">SUM(Z15:AA19)</f>
        <v>0</v>
      </c>
      <c r="AA20" s="252"/>
      <c r="AB20" s="251">
        <f t="shared" ref="AB20" si="4">SUM(AB15:AC19)</f>
        <v>0</v>
      </c>
      <c r="AC20" s="252"/>
      <c r="AD20" s="251">
        <f t="shared" ref="AD20" si="5">SUM(AD15:AE19)</f>
        <v>0</v>
      </c>
      <c r="AE20" s="252"/>
      <c r="AG20" s="125" t="s">
        <v>419</v>
      </c>
      <c r="AH20" s="166">
        <v>0</v>
      </c>
      <c r="AI20" s="168"/>
      <c r="AJ20" s="167"/>
      <c r="AK20" s="167"/>
      <c r="AL20" s="167"/>
      <c r="AM20" s="167"/>
      <c r="AN20" s="167"/>
      <c r="AO20" s="167"/>
      <c r="AP20" s="167"/>
      <c r="AQ20" s="167"/>
      <c r="AR20" s="166"/>
      <c r="AS20" s="204"/>
      <c r="AT20" s="167"/>
      <c r="AU20" s="167"/>
      <c r="AV20" s="167"/>
      <c r="AW20" s="167"/>
      <c r="AX20" s="167"/>
      <c r="AY20" s="167"/>
      <c r="AZ20" s="167"/>
      <c r="BA20" s="201"/>
      <c r="BB20" s="205" t="str">
        <f t="shared" si="1"/>
        <v/>
      </c>
    </row>
    <row r="21" spans="1:54" ht="6" customHeight="1">
      <c r="B21" s="3"/>
      <c r="C21" s="3"/>
      <c r="D21" s="3"/>
      <c r="E21" s="3"/>
      <c r="F21" s="3"/>
      <c r="G21" s="4"/>
      <c r="H21" s="5"/>
      <c r="I21" s="5"/>
      <c r="J21" s="5"/>
      <c r="K21" s="6"/>
      <c r="L21" s="6"/>
      <c r="M21" s="6"/>
      <c r="N21" s="6"/>
      <c r="O21" s="6"/>
      <c r="P21" s="6"/>
      <c r="Q21" s="6"/>
      <c r="R21" s="6"/>
      <c r="S21" s="6"/>
      <c r="T21" s="6"/>
      <c r="U21" s="6"/>
      <c r="V21" s="7"/>
      <c r="W21" s="7"/>
      <c r="X21" s="7"/>
      <c r="Y21" s="7"/>
      <c r="Z21" s="7"/>
      <c r="AA21" s="7"/>
      <c r="AB21" s="7"/>
      <c r="AC21" s="7"/>
      <c r="AG21" s="125"/>
      <c r="AH21" s="167"/>
      <c r="AI21" s="167"/>
      <c r="AJ21" s="167"/>
      <c r="AK21" s="167"/>
      <c r="AL21" s="167"/>
      <c r="AM21" s="167"/>
      <c r="AN21" s="167"/>
      <c r="AO21" s="167"/>
      <c r="AP21" s="167"/>
      <c r="AQ21" s="167"/>
      <c r="AR21" s="167"/>
      <c r="AS21" s="167"/>
      <c r="AT21" s="167"/>
      <c r="AU21" s="167"/>
      <c r="AV21" s="167"/>
      <c r="AW21" s="167"/>
      <c r="AX21" s="167"/>
      <c r="AY21" s="167"/>
      <c r="AZ21" s="167"/>
      <c r="BA21" s="201"/>
      <c r="BB21" s="205"/>
    </row>
    <row r="22" spans="1:54" ht="18" customHeight="1">
      <c r="B22" s="256" t="s">
        <v>22</v>
      </c>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G22" s="125" t="s">
        <v>420</v>
      </c>
      <c r="AH22" s="166">
        <v>0</v>
      </c>
      <c r="AI22" s="166"/>
      <c r="AJ22" s="167"/>
      <c r="AK22" s="167"/>
      <c r="AL22" s="167"/>
      <c r="AM22" s="167"/>
      <c r="AN22" s="167"/>
      <c r="AO22" s="167"/>
      <c r="AP22" s="167"/>
      <c r="AQ22" s="167"/>
      <c r="AR22" s="166"/>
      <c r="AS22" s="204"/>
      <c r="AT22" s="167"/>
      <c r="AU22" s="167"/>
      <c r="AV22" s="167"/>
      <c r="AW22" s="167"/>
      <c r="AX22" s="167"/>
      <c r="AY22" s="167"/>
      <c r="AZ22" s="167"/>
      <c r="BA22" s="201"/>
      <c r="BB22" s="205" t="str">
        <f t="shared" si="1"/>
        <v/>
      </c>
    </row>
    <row r="23" spans="1:54" ht="18" customHeight="1">
      <c r="B23" s="333" t="s">
        <v>46</v>
      </c>
      <c r="C23" s="334"/>
      <c r="D23" s="334"/>
      <c r="E23" s="334"/>
      <c r="F23" s="334"/>
      <c r="G23" s="334"/>
      <c r="H23" s="334"/>
      <c r="I23" s="334"/>
      <c r="J23" s="334"/>
      <c r="K23" s="334"/>
      <c r="L23" s="334"/>
      <c r="M23" s="334"/>
      <c r="N23" s="334"/>
      <c r="O23" s="335"/>
      <c r="P23" s="333" t="s">
        <v>102</v>
      </c>
      <c r="Q23" s="334"/>
      <c r="R23" s="334"/>
      <c r="S23" s="334"/>
      <c r="T23" s="334"/>
      <c r="U23" s="334"/>
      <c r="V23" s="334"/>
      <c r="W23" s="334"/>
      <c r="X23" s="334"/>
      <c r="Y23" s="334"/>
      <c r="Z23" s="22" t="s">
        <v>48</v>
      </c>
      <c r="AA23" s="151"/>
      <c r="AB23" s="28" t="s">
        <v>165</v>
      </c>
      <c r="AC23" s="155"/>
      <c r="AD23" s="131"/>
      <c r="AE23" s="54" t="s">
        <v>137</v>
      </c>
      <c r="AH23" s="167"/>
      <c r="AI23" s="167"/>
      <c r="AJ23" s="167"/>
      <c r="AK23" s="167"/>
      <c r="AL23" s="167"/>
      <c r="AM23" s="167"/>
      <c r="AN23" s="167"/>
      <c r="AO23" s="167"/>
      <c r="AP23" s="167"/>
      <c r="AQ23" s="167"/>
      <c r="AR23" s="167"/>
      <c r="AS23" s="167"/>
      <c r="AT23" s="167"/>
      <c r="AU23" s="167"/>
      <c r="AV23" s="167"/>
      <c r="AW23" s="167"/>
      <c r="AX23" s="167"/>
      <c r="AY23" s="167"/>
      <c r="AZ23" s="167"/>
      <c r="BA23" s="201"/>
      <c r="BB23" s="206"/>
    </row>
    <row r="24" spans="1:54" ht="18" customHeight="1">
      <c r="B24" s="333" t="s">
        <v>47</v>
      </c>
      <c r="C24" s="334"/>
      <c r="D24" s="334"/>
      <c r="E24" s="334"/>
      <c r="F24" s="334"/>
      <c r="G24" s="334"/>
      <c r="H24" s="334"/>
      <c r="I24" s="334"/>
      <c r="J24" s="22" t="s">
        <v>48</v>
      </c>
      <c r="K24" s="151"/>
      <c r="L24" s="22" t="s">
        <v>165</v>
      </c>
      <c r="M24" s="22"/>
      <c r="N24" s="151"/>
      <c r="O24" s="54" t="s">
        <v>137</v>
      </c>
      <c r="P24" s="333" t="s">
        <v>103</v>
      </c>
      <c r="Q24" s="334"/>
      <c r="R24" s="334"/>
      <c r="S24" s="334"/>
      <c r="T24" s="334"/>
      <c r="U24" s="334"/>
      <c r="V24" s="334"/>
      <c r="W24" s="334"/>
      <c r="X24" s="334"/>
      <c r="Y24" s="334"/>
      <c r="Z24" s="22" t="s">
        <v>48</v>
      </c>
      <c r="AA24" s="151"/>
      <c r="AB24" s="22" t="s">
        <v>165</v>
      </c>
      <c r="AC24" s="154"/>
      <c r="AD24" s="131"/>
      <c r="AE24" s="54" t="s">
        <v>137</v>
      </c>
      <c r="AG24" s="123" t="s">
        <v>421</v>
      </c>
      <c r="AH24" s="166">
        <v>0</v>
      </c>
      <c r="AI24" s="170">
        <v>0</v>
      </c>
      <c r="AJ24" s="167" t="s">
        <v>483</v>
      </c>
      <c r="AK24" s="167"/>
      <c r="AL24" s="167"/>
      <c r="AM24" s="167"/>
      <c r="AN24" s="167"/>
      <c r="AO24" s="167"/>
      <c r="AP24" s="167"/>
      <c r="AQ24" s="167"/>
      <c r="AR24" s="166"/>
      <c r="AS24" s="204"/>
      <c r="AT24" s="167"/>
      <c r="AU24" s="167"/>
      <c r="AV24" s="167"/>
      <c r="AW24" s="167"/>
      <c r="AX24" s="167"/>
      <c r="AY24" s="167"/>
      <c r="AZ24" s="167"/>
      <c r="BA24" s="201"/>
      <c r="BB24" s="205" t="str">
        <f>IF(AH24=0,"",AH24)</f>
        <v/>
      </c>
    </row>
    <row r="25" spans="1:54" ht="18" customHeight="1">
      <c r="B25" s="333" t="s">
        <v>49</v>
      </c>
      <c r="C25" s="334"/>
      <c r="D25" s="334"/>
      <c r="E25" s="334"/>
      <c r="F25" s="334"/>
      <c r="G25" s="334"/>
      <c r="H25" s="334"/>
      <c r="I25" s="334"/>
      <c r="J25" s="22" t="s">
        <v>48</v>
      </c>
      <c r="K25" s="151"/>
      <c r="L25" s="22" t="s">
        <v>165</v>
      </c>
      <c r="M25" s="22"/>
      <c r="N25" s="151"/>
      <c r="O25" s="54" t="s">
        <v>137</v>
      </c>
      <c r="P25" s="336" t="s">
        <v>104</v>
      </c>
      <c r="Q25" s="337"/>
      <c r="R25" s="337"/>
      <c r="S25" s="337"/>
      <c r="T25" s="337"/>
      <c r="U25" s="337"/>
      <c r="V25" s="337"/>
      <c r="W25" s="337"/>
      <c r="X25" s="337"/>
      <c r="Y25" s="337"/>
      <c r="Z25" s="337"/>
      <c r="AA25" s="337"/>
      <c r="AB25" s="337"/>
      <c r="AC25" s="337"/>
      <c r="AD25" s="337"/>
      <c r="AE25" s="338"/>
      <c r="AG25" s="153" t="s">
        <v>422</v>
      </c>
      <c r="AH25" s="166">
        <v>0</v>
      </c>
      <c r="AI25" s="167"/>
      <c r="AJ25" s="167"/>
      <c r="AK25" s="167"/>
      <c r="AL25" s="167"/>
      <c r="AM25" s="167"/>
      <c r="AN25" s="167"/>
      <c r="AO25" s="167"/>
      <c r="AP25" s="167"/>
      <c r="AQ25" s="167"/>
      <c r="AR25" s="168"/>
      <c r="AS25" s="167"/>
      <c r="AT25" s="167"/>
      <c r="AU25" s="167"/>
      <c r="AV25" s="167"/>
      <c r="AW25" s="167"/>
      <c r="AX25" s="167"/>
      <c r="AY25" s="167"/>
      <c r="AZ25" s="167"/>
      <c r="BA25" s="201"/>
      <c r="BB25" s="205">
        <f>IF(AH25=1,1,99)</f>
        <v>99</v>
      </c>
    </row>
    <row r="26" spans="1:54" ht="18" customHeight="1">
      <c r="B26" s="333" t="s">
        <v>50</v>
      </c>
      <c r="C26" s="334"/>
      <c r="D26" s="334"/>
      <c r="E26" s="334"/>
      <c r="F26" s="334"/>
      <c r="G26" s="334"/>
      <c r="H26" s="334"/>
      <c r="I26" s="334"/>
      <c r="J26" s="22" t="s">
        <v>48</v>
      </c>
      <c r="K26" s="151"/>
      <c r="L26" s="22" t="s">
        <v>165</v>
      </c>
      <c r="M26" s="22"/>
      <c r="N26" s="151"/>
      <c r="O26" s="54" t="s">
        <v>137</v>
      </c>
      <c r="P26" s="574"/>
      <c r="Q26" s="571"/>
      <c r="R26" s="571"/>
      <c r="S26" s="571"/>
      <c r="T26" s="571"/>
      <c r="U26" s="571"/>
      <c r="V26" s="571"/>
      <c r="W26" s="571"/>
      <c r="X26" s="571"/>
      <c r="Y26" s="571"/>
      <c r="Z26" s="571"/>
      <c r="AA26" s="571"/>
      <c r="AB26" s="571"/>
      <c r="AC26" s="571"/>
      <c r="AD26" s="571"/>
      <c r="AE26" s="572"/>
      <c r="AG26" s="126" t="s">
        <v>423</v>
      </c>
      <c r="AH26" s="166" t="str">
        <f>IF(AH25=2,1,"")</f>
        <v/>
      </c>
      <c r="AI26" s="167"/>
      <c r="AJ26" s="167"/>
      <c r="AK26" s="167"/>
      <c r="AL26" s="167"/>
      <c r="AM26" s="167"/>
      <c r="AN26" s="167"/>
      <c r="AO26" s="167"/>
      <c r="AP26" s="167"/>
      <c r="AQ26" s="167"/>
      <c r="AR26" s="166"/>
      <c r="AS26" s="167"/>
      <c r="AT26" s="167"/>
      <c r="AU26" s="167"/>
      <c r="AV26" s="167"/>
      <c r="AW26" s="167"/>
      <c r="AX26" s="167"/>
      <c r="AY26" s="167"/>
      <c r="AZ26" s="167"/>
      <c r="BA26" s="201"/>
      <c r="BB26" s="205">
        <f>IF(AH26=1,1,99)</f>
        <v>99</v>
      </c>
    </row>
    <row r="27" spans="1:54" ht="18" customHeight="1">
      <c r="B27" s="333" t="s">
        <v>114</v>
      </c>
      <c r="C27" s="334"/>
      <c r="D27" s="334"/>
      <c r="E27" s="334"/>
      <c r="F27" s="334"/>
      <c r="G27" s="334"/>
      <c r="H27" s="334"/>
      <c r="I27" s="334"/>
      <c r="J27" s="334"/>
      <c r="K27" s="334"/>
      <c r="L27" s="334"/>
      <c r="M27" s="334"/>
      <c r="N27" s="334"/>
      <c r="O27" s="335"/>
      <c r="P27" s="575" t="s">
        <v>492</v>
      </c>
      <c r="Q27" s="424"/>
      <c r="R27" s="424"/>
      <c r="S27" s="424"/>
      <c r="T27" s="424"/>
      <c r="U27" s="424"/>
      <c r="V27" s="424"/>
      <c r="W27" s="424"/>
      <c r="X27" s="424"/>
      <c r="Y27" s="424"/>
      <c r="Z27" s="424"/>
      <c r="AA27" s="424"/>
      <c r="AB27" s="424"/>
      <c r="AC27" s="424"/>
      <c r="AD27" s="424"/>
      <c r="AE27" s="425"/>
      <c r="AG27" s="126" t="s">
        <v>424</v>
      </c>
      <c r="AH27" s="166" t="str">
        <f>IF(AH25=3,1,"")</f>
        <v/>
      </c>
      <c r="AI27" s="167"/>
      <c r="AJ27" s="167"/>
      <c r="AK27" s="167"/>
      <c r="AL27" s="167"/>
      <c r="AM27" s="167"/>
      <c r="AN27" s="167"/>
      <c r="AO27" s="167"/>
      <c r="AP27" s="167"/>
      <c r="AQ27" s="167"/>
      <c r="AR27" s="166"/>
      <c r="AS27" s="167"/>
      <c r="AT27" s="167"/>
      <c r="AU27" s="167"/>
      <c r="AV27" s="167"/>
      <c r="AW27" s="167"/>
      <c r="AX27" s="167"/>
      <c r="AY27" s="167"/>
      <c r="AZ27" s="167"/>
      <c r="BA27" s="201"/>
      <c r="BB27" s="205">
        <f>IF(AH27=1,1,99)</f>
        <v>99</v>
      </c>
    </row>
    <row r="28" spans="1:54" ht="18" customHeight="1">
      <c r="B28" s="156"/>
      <c r="C28" s="28" t="s">
        <v>165</v>
      </c>
      <c r="D28" s="553" t="s">
        <v>176</v>
      </c>
      <c r="E28" s="553"/>
      <c r="F28" s="537"/>
      <c r="G28" s="537"/>
      <c r="H28" s="22" t="s">
        <v>173</v>
      </c>
      <c r="I28" s="553" t="s">
        <v>174</v>
      </c>
      <c r="J28" s="553"/>
      <c r="K28" s="537"/>
      <c r="L28" s="537"/>
      <c r="M28" s="28" t="s">
        <v>175</v>
      </c>
      <c r="N28" s="151"/>
      <c r="O28" s="54" t="s">
        <v>137</v>
      </c>
      <c r="P28" s="521" t="s">
        <v>54</v>
      </c>
      <c r="Q28" s="522"/>
      <c r="R28" s="522"/>
      <c r="S28" s="522"/>
      <c r="T28" s="522"/>
      <c r="U28" s="522"/>
      <c r="V28" s="522"/>
      <c r="W28" s="522"/>
      <c r="X28" s="522"/>
      <c r="Y28" s="522"/>
      <c r="Z28" s="522"/>
      <c r="AA28" s="522"/>
      <c r="AB28" s="522"/>
      <c r="AC28" s="522"/>
      <c r="AD28" s="522"/>
      <c r="AE28" s="573"/>
      <c r="AG28" s="123" t="s">
        <v>425</v>
      </c>
      <c r="AH28" s="166">
        <v>0</v>
      </c>
      <c r="AI28" s="167"/>
      <c r="AJ28" s="167"/>
      <c r="AK28" s="167"/>
      <c r="AL28" s="167"/>
      <c r="AM28" s="167"/>
      <c r="AN28" s="167"/>
      <c r="AO28" s="167"/>
      <c r="AP28" s="167"/>
      <c r="AQ28" s="167"/>
      <c r="AR28" s="166" t="str">
        <f t="shared" si="0"/>
        <v/>
      </c>
      <c r="AS28" s="166" t="str">
        <f>IF(AI28,1,"")</f>
        <v/>
      </c>
      <c r="AT28" s="167"/>
      <c r="AU28" s="167"/>
      <c r="AV28" s="167"/>
      <c r="AW28" s="167"/>
      <c r="AX28" s="167"/>
      <c r="AY28" s="167"/>
      <c r="AZ28" s="167"/>
      <c r="BA28" s="201"/>
      <c r="BB28" s="205" t="str">
        <f>IF(AH28=0,"",AH28)</f>
        <v/>
      </c>
    </row>
    <row r="29" spans="1:54" ht="18" customHeight="1">
      <c r="B29" s="333" t="s">
        <v>51</v>
      </c>
      <c r="C29" s="334"/>
      <c r="D29" s="334"/>
      <c r="E29" s="334"/>
      <c r="F29" s="334"/>
      <c r="G29" s="334"/>
      <c r="H29" s="334"/>
      <c r="I29" s="334"/>
      <c r="J29" s="22" t="s">
        <v>48</v>
      </c>
      <c r="K29" s="151"/>
      <c r="L29" s="22" t="s">
        <v>165</v>
      </c>
      <c r="M29" s="22"/>
      <c r="N29" s="151"/>
      <c r="O29" s="54" t="s">
        <v>137</v>
      </c>
      <c r="P29" s="21"/>
      <c r="Q29" s="151"/>
      <c r="R29" s="22" t="s">
        <v>161</v>
      </c>
      <c r="S29" s="22"/>
      <c r="T29" s="22"/>
      <c r="U29" s="136"/>
      <c r="V29" s="151"/>
      <c r="W29" s="522" t="s">
        <v>162</v>
      </c>
      <c r="X29" s="522"/>
      <c r="Y29" s="151"/>
      <c r="Z29" s="22" t="s">
        <v>163</v>
      </c>
      <c r="AA29" s="22"/>
      <c r="AB29" s="22" t="s">
        <v>152</v>
      </c>
      <c r="AC29" s="571"/>
      <c r="AD29" s="571"/>
      <c r="AE29" s="572"/>
      <c r="AG29" s="123" t="s">
        <v>426</v>
      </c>
      <c r="AH29" s="166"/>
      <c r="AI29" s="167"/>
      <c r="AJ29" s="167"/>
      <c r="AK29" s="167"/>
      <c r="AL29" s="167"/>
      <c r="AM29" s="167"/>
      <c r="AN29" s="167"/>
      <c r="AO29" s="167"/>
      <c r="AP29" s="167"/>
      <c r="AQ29" s="167"/>
      <c r="AR29" s="166" t="str">
        <f>S33&amp;""</f>
        <v/>
      </c>
      <c r="AS29" s="167"/>
      <c r="AT29" s="167"/>
      <c r="AU29" s="167"/>
      <c r="AV29" s="167"/>
      <c r="AW29" s="167"/>
      <c r="AX29" s="167"/>
      <c r="AY29" s="167"/>
      <c r="AZ29" s="167"/>
      <c r="BA29" s="201"/>
      <c r="BB29" s="205">
        <f>IF(AR29="",99,1)</f>
        <v>99</v>
      </c>
    </row>
    <row r="30" spans="1:54" ht="18" customHeight="1">
      <c r="B30" s="333" t="s">
        <v>52</v>
      </c>
      <c r="C30" s="334"/>
      <c r="D30" s="334"/>
      <c r="E30" s="334"/>
      <c r="F30" s="334"/>
      <c r="G30" s="334"/>
      <c r="H30" s="334"/>
      <c r="I30" s="334"/>
      <c r="J30" s="22" t="s">
        <v>48</v>
      </c>
      <c r="K30" s="151"/>
      <c r="L30" s="22" t="s">
        <v>165</v>
      </c>
      <c r="M30" s="22"/>
      <c r="N30" s="151"/>
      <c r="O30" s="54" t="s">
        <v>137</v>
      </c>
      <c r="P30" s="576" t="s">
        <v>115</v>
      </c>
      <c r="Q30" s="577"/>
      <c r="R30" s="577"/>
      <c r="S30" s="577"/>
      <c r="T30" s="577"/>
      <c r="U30" s="151"/>
      <c r="V30" s="293" t="s">
        <v>159</v>
      </c>
      <c r="W30" s="293"/>
      <c r="X30" s="151"/>
      <c r="Y30" s="221"/>
      <c r="Z30" s="334" t="s">
        <v>160</v>
      </c>
      <c r="AA30" s="334"/>
      <c r="AB30" s="151"/>
      <c r="AC30" s="221"/>
      <c r="AD30" s="325" t="s">
        <v>157</v>
      </c>
      <c r="AE30" s="326"/>
      <c r="AH30" s="167"/>
      <c r="AI30" s="167"/>
      <c r="AJ30" s="167"/>
      <c r="AK30" s="167"/>
      <c r="AL30" s="167"/>
      <c r="AM30" s="167"/>
      <c r="AN30" s="167"/>
      <c r="AO30" s="167"/>
      <c r="AP30" s="167"/>
      <c r="AQ30" s="167"/>
      <c r="AR30" s="167"/>
      <c r="AS30" s="167"/>
      <c r="AT30" s="167"/>
      <c r="AU30" s="167"/>
      <c r="AV30" s="167"/>
      <c r="AW30" s="167"/>
      <c r="AX30" s="167"/>
      <c r="AY30" s="167"/>
      <c r="AZ30" s="167"/>
      <c r="BA30" s="201"/>
      <c r="BB30" s="203"/>
    </row>
    <row r="31" spans="1:54" ht="18" customHeight="1">
      <c r="B31" s="523" t="s">
        <v>91</v>
      </c>
      <c r="C31" s="524"/>
      <c r="D31" s="524"/>
      <c r="E31" s="524"/>
      <c r="F31" s="524"/>
      <c r="G31" s="524"/>
      <c r="H31" s="524"/>
      <c r="I31" s="524"/>
      <c r="J31" s="524"/>
      <c r="K31" s="524"/>
      <c r="L31" s="524"/>
      <c r="M31" s="524"/>
      <c r="N31" s="524"/>
      <c r="O31" s="525"/>
      <c r="P31" s="21"/>
      <c r="Q31" s="151"/>
      <c r="R31" s="424" t="s">
        <v>135</v>
      </c>
      <c r="S31" s="424"/>
      <c r="T31" s="424"/>
      <c r="U31" s="424"/>
      <c r="V31" s="424"/>
      <c r="W31" s="424"/>
      <c r="X31" s="569"/>
      <c r="Y31" s="569"/>
      <c r="Z31" s="569"/>
      <c r="AA31" s="569"/>
      <c r="AB31" s="569"/>
      <c r="AC31" s="569"/>
      <c r="AD31" s="569"/>
      <c r="AE31" s="570"/>
      <c r="AH31" s="167"/>
      <c r="AI31" s="167"/>
      <c r="AJ31" s="167"/>
      <c r="AK31" s="167"/>
      <c r="AL31" s="167"/>
      <c r="AM31" s="167"/>
      <c r="AN31" s="167"/>
      <c r="AO31" s="167"/>
      <c r="AP31" s="167"/>
      <c r="AQ31" s="167"/>
      <c r="AR31" s="167"/>
      <c r="AS31" s="167"/>
      <c r="AT31" s="167"/>
      <c r="AU31" s="167"/>
      <c r="AV31" s="167"/>
      <c r="AW31" s="167"/>
      <c r="AX31" s="167"/>
      <c r="AY31" s="167"/>
      <c r="AZ31" s="167"/>
      <c r="BA31" s="201"/>
      <c r="BB31" s="203"/>
    </row>
    <row r="32" spans="1:54" ht="18" customHeight="1">
      <c r="B32" s="521" t="s">
        <v>53</v>
      </c>
      <c r="C32" s="522"/>
      <c r="D32" s="522"/>
      <c r="E32" s="522"/>
      <c r="F32" s="522"/>
      <c r="G32" s="522"/>
      <c r="H32" s="522"/>
      <c r="I32" s="522"/>
      <c r="J32" s="22"/>
      <c r="K32" s="61"/>
      <c r="L32" s="22"/>
      <c r="M32" s="22"/>
      <c r="N32" s="61"/>
      <c r="O32" s="54"/>
      <c r="P32" s="21" t="s">
        <v>111</v>
      </c>
      <c r="Q32" s="22"/>
      <c r="R32" s="22"/>
      <c r="S32" s="22"/>
      <c r="T32" s="22"/>
      <c r="U32" s="28"/>
      <c r="V32" s="151"/>
      <c r="W32" s="325" t="s">
        <v>158</v>
      </c>
      <c r="X32" s="325"/>
      <c r="Y32" s="325"/>
      <c r="Z32" s="325"/>
      <c r="AA32" s="151"/>
      <c r="AB32" s="325" t="s">
        <v>135</v>
      </c>
      <c r="AC32" s="325"/>
      <c r="AD32" s="325"/>
      <c r="AE32" s="326"/>
      <c r="AH32" s="167"/>
      <c r="AI32" s="167"/>
      <c r="AJ32" s="167"/>
      <c r="AK32" s="167"/>
      <c r="AL32" s="167"/>
      <c r="AM32" s="167"/>
      <c r="AN32" s="167"/>
      <c r="AO32" s="167"/>
      <c r="AP32" s="167"/>
      <c r="AQ32" s="167"/>
      <c r="AR32" s="167"/>
      <c r="AS32" s="167"/>
      <c r="AT32" s="167"/>
      <c r="AU32" s="167"/>
      <c r="AV32" s="167"/>
      <c r="AW32" s="167"/>
      <c r="AX32" s="167"/>
      <c r="AY32" s="167"/>
      <c r="AZ32" s="167"/>
      <c r="BA32" s="201"/>
      <c r="BB32" s="203"/>
    </row>
    <row r="33" spans="2:54" ht="18" customHeight="1">
      <c r="B33" s="157"/>
      <c r="C33" s="49" t="s">
        <v>170</v>
      </c>
      <c r="D33" s="158"/>
      <c r="E33" s="51" t="s">
        <v>171</v>
      </c>
      <c r="F33" s="158"/>
      <c r="G33" s="51" t="s">
        <v>172</v>
      </c>
      <c r="H33" s="158"/>
      <c r="I33" s="236" t="s">
        <v>151</v>
      </c>
      <c r="J33" s="236"/>
      <c r="K33" s="343"/>
      <c r="L33" s="343"/>
      <c r="M33" s="59" t="s">
        <v>152</v>
      </c>
      <c r="N33" s="158"/>
      <c r="O33" s="60" t="s">
        <v>137</v>
      </c>
      <c r="P33" s="230" t="s">
        <v>164</v>
      </c>
      <c r="Q33" s="399" t="s">
        <v>151</v>
      </c>
      <c r="R33" s="399"/>
      <c r="S33" s="343"/>
      <c r="T33" s="343"/>
      <c r="U33" s="343"/>
      <c r="V33" s="343"/>
      <c r="W33" s="343"/>
      <c r="X33" s="343"/>
      <c r="Y33" s="343"/>
      <c r="Z33" s="343"/>
      <c r="AA33" s="343"/>
      <c r="AB33" s="343"/>
      <c r="AC33" s="343"/>
      <c r="AD33" s="51" t="s">
        <v>156</v>
      </c>
      <c r="AE33" s="52"/>
      <c r="AH33" s="167"/>
      <c r="AI33" s="167"/>
      <c r="AJ33" s="167"/>
      <c r="AK33" s="167"/>
      <c r="AL33" s="167"/>
      <c r="AM33" s="167"/>
      <c r="AN33" s="167"/>
      <c r="AO33" s="167"/>
      <c r="AP33" s="167"/>
      <c r="AQ33" s="167"/>
      <c r="AR33" s="167"/>
      <c r="AS33" s="167"/>
      <c r="AT33" s="167"/>
      <c r="AU33" s="167"/>
      <c r="AV33" s="167"/>
      <c r="AW33" s="167"/>
      <c r="AX33" s="167"/>
      <c r="AY33" s="167"/>
      <c r="AZ33" s="167"/>
      <c r="BA33" s="201"/>
      <c r="BB33" s="203"/>
    </row>
    <row r="34" spans="2:54" ht="13.5" hidden="1" customHeight="1">
      <c r="B34" s="14"/>
      <c r="C34" s="15"/>
      <c r="D34" s="15"/>
      <c r="E34" s="15"/>
      <c r="F34" s="15"/>
      <c r="G34" s="15"/>
      <c r="H34" s="15"/>
      <c r="I34" s="15"/>
      <c r="J34" s="15"/>
      <c r="K34" s="15"/>
      <c r="L34" s="15"/>
      <c r="M34" s="15"/>
      <c r="N34" s="16"/>
      <c r="O34" s="16"/>
      <c r="P34" s="16"/>
      <c r="Q34" s="8"/>
      <c r="R34" s="37"/>
      <c r="S34" s="9"/>
      <c r="T34" s="10"/>
      <c r="U34" s="10"/>
      <c r="V34" s="10"/>
      <c r="W34" s="10"/>
      <c r="X34" s="10"/>
      <c r="Y34" s="10"/>
      <c r="Z34" s="10"/>
      <c r="AA34" s="35"/>
      <c r="AB34" s="20"/>
      <c r="AC34" s="35"/>
      <c r="AD34" s="2"/>
      <c r="AH34" s="167"/>
      <c r="AI34" s="167"/>
      <c r="AJ34" s="167"/>
      <c r="AK34" s="167"/>
      <c r="AL34" s="167"/>
      <c r="AM34" s="167"/>
      <c r="AN34" s="167"/>
      <c r="AO34" s="167"/>
      <c r="AP34" s="167"/>
      <c r="AQ34" s="167"/>
      <c r="AR34" s="167"/>
      <c r="AS34" s="167"/>
      <c r="AT34" s="167"/>
      <c r="AU34" s="167"/>
      <c r="AV34" s="167"/>
      <c r="AW34" s="167"/>
      <c r="AX34" s="167"/>
      <c r="AY34" s="167"/>
      <c r="AZ34" s="167"/>
      <c r="BA34" s="201"/>
      <c r="BB34" s="203"/>
    </row>
    <row r="35" spans="2:54" ht="6" customHeight="1">
      <c r="B35" s="39"/>
      <c r="C35" s="39"/>
      <c r="D35" s="39"/>
      <c r="E35" s="39"/>
      <c r="F35" s="39"/>
      <c r="G35" s="39"/>
      <c r="H35" s="39"/>
      <c r="I35" s="39"/>
      <c r="J35" s="39"/>
      <c r="K35" s="39"/>
      <c r="L35" s="39"/>
      <c r="M35" s="39"/>
      <c r="N35" s="39"/>
      <c r="O35" s="39"/>
      <c r="P35" s="39"/>
      <c r="Q35" s="39"/>
      <c r="R35" s="39"/>
      <c r="S35" s="40"/>
      <c r="T35" s="40"/>
      <c r="U35" s="40"/>
      <c r="V35" s="40"/>
      <c r="W35" s="40"/>
      <c r="X35" s="40"/>
      <c r="Y35" s="35"/>
      <c r="Z35" s="35"/>
      <c r="AA35" s="35"/>
      <c r="AB35" s="40"/>
      <c r="AC35" s="40"/>
      <c r="AD35" s="41"/>
      <c r="AH35" s="167"/>
      <c r="AI35" s="167"/>
      <c r="AJ35" s="167"/>
      <c r="AK35" s="167"/>
      <c r="AL35" s="167"/>
      <c r="AM35" s="167"/>
      <c r="AN35" s="167"/>
      <c r="AO35" s="167"/>
      <c r="AP35" s="167"/>
      <c r="AQ35" s="167"/>
      <c r="AR35" s="167"/>
      <c r="AS35" s="167"/>
      <c r="AT35" s="167"/>
      <c r="AU35" s="167"/>
      <c r="AV35" s="167"/>
      <c r="AW35" s="167"/>
      <c r="AX35" s="167"/>
      <c r="AY35" s="167"/>
      <c r="AZ35" s="167"/>
      <c r="BA35" s="201"/>
      <c r="BB35" s="203"/>
    </row>
    <row r="36" spans="2:54" ht="18" customHeight="1">
      <c r="B36" s="578" t="s">
        <v>23</v>
      </c>
      <c r="C36" s="579"/>
      <c r="D36" s="579"/>
      <c r="E36" s="579"/>
      <c r="F36" s="579"/>
      <c r="G36" s="579"/>
      <c r="H36" s="579"/>
      <c r="I36" s="579"/>
      <c r="J36" s="579"/>
      <c r="K36" s="579"/>
      <c r="L36" s="579"/>
      <c r="M36" s="579"/>
      <c r="N36" s="579"/>
      <c r="O36" s="579"/>
      <c r="P36" s="579"/>
      <c r="Q36" s="579"/>
      <c r="R36" s="579"/>
      <c r="S36" s="579"/>
      <c r="T36" s="579"/>
      <c r="U36" s="579"/>
      <c r="V36" s="579"/>
      <c r="W36" s="579"/>
      <c r="X36" s="579"/>
      <c r="Y36" s="579"/>
      <c r="Z36" s="579"/>
      <c r="AA36" s="579"/>
      <c r="AB36" s="579"/>
      <c r="AC36" s="579"/>
      <c r="AD36" s="579"/>
      <c r="AE36" s="580"/>
      <c r="AG36" s="121" t="s">
        <v>408</v>
      </c>
      <c r="AH36" s="167"/>
      <c r="AI36" s="167"/>
      <c r="AJ36" s="167"/>
      <c r="AK36" s="167"/>
      <c r="AL36" s="167"/>
      <c r="AM36" s="167"/>
      <c r="AN36" s="167"/>
      <c r="AO36" s="167"/>
      <c r="AP36" s="167"/>
      <c r="AQ36" s="167" t="s">
        <v>409</v>
      </c>
      <c r="AR36" s="167"/>
      <c r="AS36" s="167"/>
      <c r="AT36" s="167"/>
      <c r="AU36" s="167"/>
      <c r="AV36" s="167"/>
      <c r="AW36" s="167"/>
      <c r="AX36" s="167"/>
      <c r="AY36" s="167"/>
      <c r="AZ36" s="201"/>
      <c r="BA36" s="207" t="s">
        <v>410</v>
      </c>
      <c r="BB36" s="203"/>
    </row>
    <row r="37" spans="2:54" ht="18" customHeight="1">
      <c r="B37" s="243" t="s">
        <v>55</v>
      </c>
      <c r="C37" s="244"/>
      <c r="D37" s="244"/>
      <c r="E37" s="244"/>
      <c r="F37" s="244"/>
      <c r="G37" s="244"/>
      <c r="H37" s="244"/>
      <c r="I37" s="244"/>
      <c r="J37" s="244"/>
      <c r="K37" s="244"/>
      <c r="L37" s="244"/>
      <c r="M37" s="245"/>
      <c r="N37" s="197"/>
      <c r="O37" s="470" t="s">
        <v>182</v>
      </c>
      <c r="P37" s="470"/>
      <c r="Q37" s="470"/>
      <c r="R37" s="470"/>
      <c r="S37" s="470"/>
      <c r="T37" s="197"/>
      <c r="U37" s="470" t="s">
        <v>429</v>
      </c>
      <c r="V37" s="470"/>
      <c r="W37" s="470"/>
      <c r="X37" s="470"/>
      <c r="Y37" s="470"/>
      <c r="Z37" s="197"/>
      <c r="AA37" s="253" t="s">
        <v>181</v>
      </c>
      <c r="AB37" s="253"/>
      <c r="AC37" s="253"/>
      <c r="AD37" s="253"/>
      <c r="AE37" s="254"/>
      <c r="AG37" s="123" t="s">
        <v>428</v>
      </c>
      <c r="AH37" s="166" t="b">
        <v>0</v>
      </c>
      <c r="AI37" s="167"/>
      <c r="AJ37" s="167"/>
      <c r="AK37" s="167"/>
      <c r="AL37" s="167"/>
      <c r="AM37" s="167"/>
      <c r="AN37" s="167"/>
      <c r="AO37" s="167"/>
      <c r="AP37" s="167"/>
      <c r="AQ37" s="167"/>
      <c r="AR37" s="166" t="str">
        <f t="shared" ref="AR37:AR43" si="6">IF(AH37,1,"")</f>
        <v/>
      </c>
      <c r="AS37" s="167"/>
      <c r="AT37" s="167"/>
      <c r="AU37" s="167"/>
      <c r="AV37" s="167"/>
      <c r="AW37" s="167"/>
      <c r="AX37" s="167"/>
      <c r="AY37" s="167"/>
      <c r="AZ37" s="167"/>
      <c r="BA37" s="201"/>
      <c r="BB37" s="205">
        <f t="shared" ref="BB37:BB42" si="7">IF(AR37=1,1,99)</f>
        <v>99</v>
      </c>
    </row>
    <row r="38" spans="2:54" ht="18" customHeight="1">
      <c r="B38" s="246"/>
      <c r="C38" s="247"/>
      <c r="D38" s="247"/>
      <c r="E38" s="247"/>
      <c r="F38" s="247"/>
      <c r="G38" s="247"/>
      <c r="H38" s="247"/>
      <c r="I38" s="247"/>
      <c r="J38" s="247"/>
      <c r="K38" s="247"/>
      <c r="L38" s="247"/>
      <c r="M38" s="248"/>
      <c r="N38" s="198"/>
      <c r="O38" s="591" t="s">
        <v>431</v>
      </c>
      <c r="P38" s="591"/>
      <c r="Q38" s="591"/>
      <c r="R38" s="591"/>
      <c r="S38" s="591"/>
      <c r="T38" s="198"/>
      <c r="U38" s="591" t="s">
        <v>432</v>
      </c>
      <c r="V38" s="591"/>
      <c r="W38" s="591"/>
      <c r="X38" s="591"/>
      <c r="Y38" s="591"/>
      <c r="Z38" s="198"/>
      <c r="AA38" s="199" t="s">
        <v>151</v>
      </c>
      <c r="AB38" s="199"/>
      <c r="AC38" s="255"/>
      <c r="AD38" s="255"/>
      <c r="AE38" s="200" t="s">
        <v>152</v>
      </c>
      <c r="AG38" s="124" t="s">
        <v>429</v>
      </c>
      <c r="AH38" s="166" t="b">
        <v>0</v>
      </c>
      <c r="AI38" s="167"/>
      <c r="AJ38" s="167"/>
      <c r="AK38" s="167"/>
      <c r="AL38" s="167"/>
      <c r="AM38" s="167"/>
      <c r="AN38" s="167"/>
      <c r="AO38" s="167"/>
      <c r="AP38" s="167"/>
      <c r="AQ38" s="167"/>
      <c r="AR38" s="166" t="str">
        <f t="shared" si="6"/>
        <v/>
      </c>
      <c r="AS38" s="167"/>
      <c r="AT38" s="167"/>
      <c r="AU38" s="167"/>
      <c r="AV38" s="167"/>
      <c r="AW38" s="167"/>
      <c r="AX38" s="167"/>
      <c r="AY38" s="167"/>
      <c r="AZ38" s="167"/>
      <c r="BA38" s="201"/>
      <c r="BB38" s="205">
        <f t="shared" si="7"/>
        <v>99</v>
      </c>
    </row>
    <row r="39" spans="2:54" ht="18" customHeight="1">
      <c r="B39" s="582" t="s">
        <v>112</v>
      </c>
      <c r="C39" s="583"/>
      <c r="D39" s="312"/>
      <c r="E39" s="312"/>
      <c r="F39" s="312"/>
      <c r="G39" s="312"/>
      <c r="H39" s="312"/>
      <c r="I39" s="312"/>
      <c r="J39" s="312"/>
      <c r="K39" s="312"/>
      <c r="L39" s="312"/>
      <c r="M39" s="313"/>
      <c r="N39" s="157"/>
      <c r="O39" s="554" t="s">
        <v>166</v>
      </c>
      <c r="P39" s="554"/>
      <c r="Q39" s="554"/>
      <c r="R39" s="554"/>
      <c r="S39" s="151"/>
      <c r="T39" s="554" t="s">
        <v>167</v>
      </c>
      <c r="U39" s="554"/>
      <c r="V39" s="554"/>
      <c r="W39" s="151"/>
      <c r="X39" s="397" t="s">
        <v>168</v>
      </c>
      <c r="Y39" s="397"/>
      <c r="Z39" s="397"/>
      <c r="AA39" s="397"/>
      <c r="AB39" s="151"/>
      <c r="AC39" s="397" t="s">
        <v>169</v>
      </c>
      <c r="AD39" s="397"/>
      <c r="AE39" s="398"/>
      <c r="AG39" s="124" t="s">
        <v>430</v>
      </c>
      <c r="AH39" s="166" t="b">
        <v>0</v>
      </c>
      <c r="AI39" s="167"/>
      <c r="AJ39" s="167"/>
      <c r="AK39" s="167"/>
      <c r="AL39" s="167"/>
      <c r="AM39" s="167"/>
      <c r="AN39" s="167"/>
      <c r="AO39" s="167"/>
      <c r="AP39" s="167"/>
      <c r="AQ39" s="167"/>
      <c r="AR39" s="166" t="str">
        <f t="shared" si="6"/>
        <v/>
      </c>
      <c r="AS39" s="167"/>
      <c r="AT39" s="167"/>
      <c r="AU39" s="167"/>
      <c r="AV39" s="167"/>
      <c r="AW39" s="167"/>
      <c r="AX39" s="167"/>
      <c r="AY39" s="167"/>
      <c r="AZ39" s="167"/>
      <c r="BA39" s="201"/>
      <c r="BB39" s="205">
        <f t="shared" si="7"/>
        <v>99</v>
      </c>
    </row>
    <row r="40" spans="2:54" ht="18" customHeight="1">
      <c r="B40" s="584" t="s">
        <v>56</v>
      </c>
      <c r="C40" s="585"/>
      <c r="D40" s="585"/>
      <c r="E40" s="585"/>
      <c r="F40" s="585"/>
      <c r="G40" s="585"/>
      <c r="H40" s="585"/>
      <c r="I40" s="585"/>
      <c r="J40" s="585"/>
      <c r="K40" s="585"/>
      <c r="L40" s="585"/>
      <c r="M40" s="586"/>
      <c r="N40" s="160"/>
      <c r="O40" s="62" t="s">
        <v>153</v>
      </c>
      <c r="P40" s="581" t="s">
        <v>115</v>
      </c>
      <c r="Q40" s="581"/>
      <c r="R40" s="388"/>
      <c r="S40" s="388"/>
      <c r="T40" s="552" t="s">
        <v>157</v>
      </c>
      <c r="U40" s="552"/>
      <c r="V40" s="552"/>
      <c r="W40" s="552"/>
      <c r="X40" s="161"/>
      <c r="Y40" s="53" t="s">
        <v>154</v>
      </c>
      <c r="Z40" s="386"/>
      <c r="AA40" s="386"/>
      <c r="AB40" s="386"/>
      <c r="AC40" s="386"/>
      <c r="AD40" s="386"/>
      <c r="AE40" s="387"/>
      <c r="AG40" s="124" t="s">
        <v>431</v>
      </c>
      <c r="AH40" s="166" t="b">
        <v>0</v>
      </c>
      <c r="AI40" s="167"/>
      <c r="AJ40" s="167"/>
      <c r="AK40" s="167"/>
      <c r="AL40" s="167"/>
      <c r="AM40" s="167"/>
      <c r="AN40" s="167"/>
      <c r="AO40" s="167"/>
      <c r="AP40" s="167"/>
      <c r="AQ40" s="167"/>
      <c r="AR40" s="166" t="str">
        <f t="shared" si="6"/>
        <v/>
      </c>
      <c r="AS40" s="167"/>
      <c r="AT40" s="167"/>
      <c r="AU40" s="167"/>
      <c r="AV40" s="167"/>
      <c r="AW40" s="167"/>
      <c r="AX40" s="167"/>
      <c r="AY40" s="167"/>
      <c r="AZ40" s="167"/>
      <c r="BA40" s="201"/>
      <c r="BB40" s="205">
        <f t="shared" si="7"/>
        <v>99</v>
      </c>
    </row>
    <row r="41" spans="2:54" ht="18" customHeight="1">
      <c r="B41" s="324" t="s">
        <v>57</v>
      </c>
      <c r="C41" s="325"/>
      <c r="D41" s="325"/>
      <c r="E41" s="325"/>
      <c r="F41" s="325"/>
      <c r="G41" s="325"/>
      <c r="H41" s="325"/>
      <c r="I41" s="325"/>
      <c r="J41" s="325"/>
      <c r="K41" s="325"/>
      <c r="L41" s="325"/>
      <c r="M41" s="326"/>
      <c r="N41" s="555" t="s">
        <v>59</v>
      </c>
      <c r="O41" s="384"/>
      <c r="P41" s="384"/>
      <c r="Q41" s="162"/>
      <c r="R41" s="384" t="s">
        <v>155</v>
      </c>
      <c r="S41" s="384"/>
      <c r="T41" s="384"/>
      <c r="U41" s="163"/>
      <c r="V41" s="527" t="s">
        <v>437</v>
      </c>
      <c r="W41" s="527"/>
      <c r="X41" s="527"/>
      <c r="Y41" s="527"/>
      <c r="Z41" s="162"/>
      <c r="AA41" s="384" t="s">
        <v>438</v>
      </c>
      <c r="AB41" s="384"/>
      <c r="AC41" s="384"/>
      <c r="AD41" s="384"/>
      <c r="AE41" s="385"/>
      <c r="AG41" s="124" t="s">
        <v>432</v>
      </c>
      <c r="AH41" s="166" t="b">
        <v>0</v>
      </c>
      <c r="AI41" s="167"/>
      <c r="AJ41" s="167"/>
      <c r="AK41" s="167"/>
      <c r="AL41" s="167"/>
      <c r="AM41" s="167"/>
      <c r="AN41" s="167"/>
      <c r="AO41" s="167"/>
      <c r="AP41" s="167"/>
      <c r="AQ41" s="167"/>
      <c r="AR41" s="166" t="str">
        <f t="shared" si="6"/>
        <v/>
      </c>
      <c r="AS41" s="167"/>
      <c r="AT41" s="167"/>
      <c r="AU41" s="167"/>
      <c r="AV41" s="167"/>
      <c r="AW41" s="167"/>
      <c r="AX41" s="167"/>
      <c r="AY41" s="167"/>
      <c r="AZ41" s="167"/>
      <c r="BA41" s="201"/>
      <c r="BB41" s="205">
        <f t="shared" si="7"/>
        <v>99</v>
      </c>
    </row>
    <row r="42" spans="2:54" ht="18" customHeight="1">
      <c r="B42" s="327"/>
      <c r="C42" s="328"/>
      <c r="D42" s="328"/>
      <c r="E42" s="328"/>
      <c r="F42" s="328"/>
      <c r="G42" s="328"/>
      <c r="H42" s="328"/>
      <c r="I42" s="328"/>
      <c r="J42" s="328"/>
      <c r="K42" s="328"/>
      <c r="L42" s="328"/>
      <c r="M42" s="329"/>
      <c r="N42" s="311"/>
      <c r="O42" s="312"/>
      <c r="P42" s="312"/>
      <c r="Q42" s="159"/>
      <c r="R42" s="526" t="s">
        <v>439</v>
      </c>
      <c r="S42" s="526"/>
      <c r="T42" s="526"/>
      <c r="U42" s="164"/>
      <c r="V42" s="526" t="s">
        <v>183</v>
      </c>
      <c r="W42" s="526"/>
      <c r="X42" s="526"/>
      <c r="Y42" s="526"/>
      <c r="Z42" s="164"/>
      <c r="AA42" s="49" t="s">
        <v>151</v>
      </c>
      <c r="AB42" s="49"/>
      <c r="AC42" s="343"/>
      <c r="AD42" s="343"/>
      <c r="AE42" s="52" t="s">
        <v>152</v>
      </c>
      <c r="AG42" s="124" t="s">
        <v>433</v>
      </c>
      <c r="AH42" s="166" t="b">
        <v>0</v>
      </c>
      <c r="AI42" s="167"/>
      <c r="AJ42" s="167"/>
      <c r="AK42" s="167"/>
      <c r="AL42" s="167"/>
      <c r="AM42" s="167"/>
      <c r="AN42" s="167"/>
      <c r="AO42" s="167"/>
      <c r="AP42" s="167"/>
      <c r="AQ42" s="167"/>
      <c r="AR42" s="166" t="str">
        <f t="shared" si="6"/>
        <v/>
      </c>
      <c r="AS42" s="167"/>
      <c r="AT42" s="167"/>
      <c r="AU42" s="167"/>
      <c r="AV42" s="167"/>
      <c r="AW42" s="167"/>
      <c r="AX42" s="167"/>
      <c r="AY42" s="167"/>
      <c r="AZ42" s="167"/>
      <c r="BA42" s="201"/>
      <c r="BB42" s="205">
        <f t="shared" si="7"/>
        <v>99</v>
      </c>
    </row>
    <row r="43" spans="2:54" ht="18" customHeight="1">
      <c r="B43" s="243" t="s">
        <v>58</v>
      </c>
      <c r="C43" s="244"/>
      <c r="D43" s="244"/>
      <c r="E43" s="244"/>
      <c r="F43" s="244"/>
      <c r="G43" s="244"/>
      <c r="H43" s="244"/>
      <c r="I43" s="244"/>
      <c r="J43" s="244"/>
      <c r="K43" s="244"/>
      <c r="L43" s="244"/>
      <c r="M43" s="245"/>
      <c r="N43" s="380" t="s">
        <v>60</v>
      </c>
      <c r="O43" s="381"/>
      <c r="P43" s="381"/>
      <c r="Q43" s="381"/>
      <c r="R43" s="381"/>
      <c r="S43" s="381"/>
      <c r="T43" s="381"/>
      <c r="U43" s="381"/>
      <c r="V43" s="381"/>
      <c r="W43" s="381"/>
      <c r="X43" s="193"/>
      <c r="Y43" s="194" t="s">
        <v>136</v>
      </c>
      <c r="Z43" s="407"/>
      <c r="AA43" s="407"/>
      <c r="AB43" s="193"/>
      <c r="AC43" s="194" t="s">
        <v>137</v>
      </c>
      <c r="AD43" s="407"/>
      <c r="AE43" s="587"/>
      <c r="AG43" s="123" t="s">
        <v>434</v>
      </c>
      <c r="AH43" s="166">
        <v>0</v>
      </c>
      <c r="AI43" s="167"/>
      <c r="AJ43" s="167"/>
      <c r="AK43" s="167"/>
      <c r="AL43" s="167"/>
      <c r="AM43" s="167"/>
      <c r="AN43" s="167"/>
      <c r="AO43" s="167"/>
      <c r="AP43" s="167"/>
      <c r="AQ43" s="167"/>
      <c r="AR43" s="166" t="str">
        <f t="shared" si="6"/>
        <v/>
      </c>
      <c r="AS43" s="166" t="str">
        <f t="shared" ref="AS43" si="8">IF(AI43,"1","")</f>
        <v/>
      </c>
      <c r="AT43" s="166" t="str">
        <f t="shared" ref="AT43" si="9">IF(AJ43,"1","")</f>
        <v/>
      </c>
      <c r="AU43" s="166" t="str">
        <f t="shared" ref="AU43" si="10">IF(AK43,"1","")</f>
        <v/>
      </c>
      <c r="AV43" s="167"/>
      <c r="AW43" s="167"/>
      <c r="AX43" s="167"/>
      <c r="AY43" s="167"/>
      <c r="AZ43" s="167"/>
      <c r="BA43" s="201"/>
      <c r="BB43" s="205" t="str">
        <f>IF(AH43=0,"",AH43)</f>
        <v/>
      </c>
    </row>
    <row r="44" spans="2:54" ht="18" customHeight="1">
      <c r="B44" s="327"/>
      <c r="C44" s="328"/>
      <c r="D44" s="328"/>
      <c r="E44" s="328"/>
      <c r="F44" s="328"/>
      <c r="G44" s="328"/>
      <c r="H44" s="328"/>
      <c r="I44" s="328"/>
      <c r="J44" s="328"/>
      <c r="K44" s="328"/>
      <c r="L44" s="328"/>
      <c r="M44" s="329"/>
      <c r="N44" s="336" t="s">
        <v>61</v>
      </c>
      <c r="O44" s="337"/>
      <c r="P44" s="337"/>
      <c r="Q44" s="337"/>
      <c r="R44" s="337"/>
      <c r="S44" s="337"/>
      <c r="T44" s="337"/>
      <c r="U44" s="337"/>
      <c r="V44" s="337"/>
      <c r="W44" s="337"/>
      <c r="X44" s="158"/>
      <c r="Y44" s="49" t="s">
        <v>136</v>
      </c>
      <c r="Z44" s="236"/>
      <c r="AA44" s="236"/>
      <c r="AB44" s="158"/>
      <c r="AC44" s="49" t="s">
        <v>137</v>
      </c>
      <c r="AD44" s="236"/>
      <c r="AE44" s="237"/>
      <c r="AG44" s="123" t="s">
        <v>435</v>
      </c>
      <c r="AH44" s="171">
        <v>0</v>
      </c>
      <c r="AI44" s="172"/>
      <c r="AJ44" s="167"/>
      <c r="AK44" s="167"/>
      <c r="AL44" s="167"/>
      <c r="AM44" s="167"/>
      <c r="AN44" s="167"/>
      <c r="AO44" s="167"/>
      <c r="AP44" s="167"/>
      <c r="AQ44" s="167"/>
      <c r="AR44" s="208"/>
      <c r="AS44" s="166" t="str">
        <f t="shared" ref="AS44" si="11">IF(AI44,"1","")</f>
        <v/>
      </c>
      <c r="AT44" s="167"/>
      <c r="AU44" s="167"/>
      <c r="AV44" s="167"/>
      <c r="AW44" s="167"/>
      <c r="AX44" s="167"/>
      <c r="AY44" s="167"/>
      <c r="AZ44" s="167"/>
      <c r="BA44" s="201"/>
      <c r="BB44" s="205" t="str">
        <f>IF(AH44=0,"",IF(AH44=1,IF(R40="","",R40),IF(AH44=2,0,AH44)))</f>
        <v/>
      </c>
    </row>
    <row r="45" spans="2:54" ht="18" customHeight="1">
      <c r="B45" s="330" t="s">
        <v>25</v>
      </c>
      <c r="C45" s="331"/>
      <c r="D45" s="331"/>
      <c r="E45" s="331"/>
      <c r="F45" s="331"/>
      <c r="G45" s="331"/>
      <c r="H45" s="331"/>
      <c r="I45" s="331"/>
      <c r="J45" s="331"/>
      <c r="K45" s="331"/>
      <c r="L45" s="331"/>
      <c r="M45" s="332"/>
      <c r="N45" s="380" t="s">
        <v>62</v>
      </c>
      <c r="O45" s="381"/>
      <c r="P45" s="381"/>
      <c r="Q45" s="381"/>
      <c r="R45" s="381"/>
      <c r="S45" s="381"/>
      <c r="T45" s="381"/>
      <c r="U45" s="381"/>
      <c r="V45" s="381"/>
      <c r="W45" s="381"/>
      <c r="X45" s="193"/>
      <c r="Y45" s="194" t="s">
        <v>136</v>
      </c>
      <c r="Z45" s="261"/>
      <c r="AA45" s="261"/>
      <c r="AB45" s="193"/>
      <c r="AC45" s="194" t="s">
        <v>137</v>
      </c>
      <c r="AD45" s="407"/>
      <c r="AE45" s="587"/>
      <c r="AG45" s="123" t="s">
        <v>436</v>
      </c>
      <c r="AH45" s="166" t="b">
        <v>0</v>
      </c>
      <c r="AI45" s="167"/>
      <c r="AJ45" s="167"/>
      <c r="AK45" s="167"/>
      <c r="AL45" s="167"/>
      <c r="AM45" s="167"/>
      <c r="AN45" s="167"/>
      <c r="AO45" s="167"/>
      <c r="AP45" s="167"/>
      <c r="AQ45" s="167"/>
      <c r="AR45" s="166" t="str">
        <f>IF(AH45,1,"")</f>
        <v/>
      </c>
      <c r="AS45" s="167"/>
      <c r="AT45" s="167"/>
      <c r="AU45" s="167"/>
      <c r="AV45" s="167"/>
      <c r="AW45" s="167"/>
      <c r="AX45" s="167"/>
      <c r="AY45" s="167"/>
      <c r="AZ45" s="167"/>
      <c r="BA45" s="201"/>
      <c r="BB45" s="205">
        <f>IF(AR45=1,1,99)</f>
        <v>99</v>
      </c>
    </row>
    <row r="46" spans="2:54" ht="18" customHeight="1">
      <c r="B46" s="333"/>
      <c r="C46" s="334"/>
      <c r="D46" s="334"/>
      <c r="E46" s="334"/>
      <c r="F46" s="334"/>
      <c r="G46" s="334"/>
      <c r="H46" s="334"/>
      <c r="I46" s="334"/>
      <c r="J46" s="334"/>
      <c r="K46" s="334"/>
      <c r="L46" s="334"/>
      <c r="M46" s="335"/>
      <c r="N46" s="339" t="s">
        <v>63</v>
      </c>
      <c r="O46" s="340"/>
      <c r="P46" s="340"/>
      <c r="Q46" s="340"/>
      <c r="R46" s="340"/>
      <c r="S46" s="340"/>
      <c r="T46" s="340"/>
      <c r="U46" s="340"/>
      <c r="V46" s="340"/>
      <c r="W46" s="340"/>
      <c r="X46" s="195"/>
      <c r="Y46" s="196" t="s">
        <v>136</v>
      </c>
      <c r="Z46" s="260"/>
      <c r="AA46" s="260"/>
      <c r="AB46" s="195"/>
      <c r="AC46" s="196" t="s">
        <v>137</v>
      </c>
      <c r="AD46" s="260"/>
      <c r="AE46" s="418"/>
      <c r="AG46" s="123" t="s">
        <v>437</v>
      </c>
      <c r="AH46" s="166" t="b">
        <v>0</v>
      </c>
      <c r="AI46" s="173"/>
      <c r="AJ46" s="167"/>
      <c r="AK46" s="167"/>
      <c r="AL46" s="167"/>
      <c r="AM46" s="167"/>
      <c r="AN46" s="167"/>
      <c r="AO46" s="167"/>
      <c r="AP46" s="167"/>
      <c r="AQ46" s="167"/>
      <c r="AR46" s="166" t="str">
        <f t="shared" ref="AR46:AR50" si="12">IF(AH46,1,"")</f>
        <v/>
      </c>
      <c r="AS46" s="167"/>
      <c r="AT46" s="167"/>
      <c r="AU46" s="167"/>
      <c r="AV46" s="167"/>
      <c r="AW46" s="167"/>
      <c r="AX46" s="167"/>
      <c r="AY46" s="167"/>
      <c r="AZ46" s="167"/>
      <c r="BA46" s="201"/>
      <c r="BB46" s="205">
        <f t="shared" ref="BB46:BB50" si="13">IF(AR46=1,1,99)</f>
        <v>99</v>
      </c>
    </row>
    <row r="47" spans="2:54" ht="18" customHeight="1">
      <c r="B47" s="333"/>
      <c r="C47" s="334"/>
      <c r="D47" s="334"/>
      <c r="E47" s="334"/>
      <c r="F47" s="334"/>
      <c r="G47" s="334"/>
      <c r="H47" s="334"/>
      <c r="I47" s="334"/>
      <c r="J47" s="334"/>
      <c r="K47" s="334"/>
      <c r="L47" s="334"/>
      <c r="M47" s="335"/>
      <c r="N47" s="339" t="s">
        <v>64</v>
      </c>
      <c r="O47" s="340"/>
      <c r="P47" s="340"/>
      <c r="Q47" s="340"/>
      <c r="R47" s="340"/>
      <c r="S47" s="340"/>
      <c r="T47" s="340"/>
      <c r="U47" s="340"/>
      <c r="V47" s="340"/>
      <c r="W47" s="340"/>
      <c r="X47" s="195"/>
      <c r="Y47" s="196" t="s">
        <v>136</v>
      </c>
      <c r="Z47" s="260"/>
      <c r="AA47" s="260"/>
      <c r="AB47" s="195"/>
      <c r="AC47" s="196" t="s">
        <v>137</v>
      </c>
      <c r="AD47" s="260"/>
      <c r="AE47" s="418"/>
      <c r="AG47" s="123" t="s">
        <v>438</v>
      </c>
      <c r="AH47" s="166" t="b">
        <v>0</v>
      </c>
      <c r="AI47" s="167"/>
      <c r="AJ47" s="167"/>
      <c r="AK47" s="167"/>
      <c r="AL47" s="167"/>
      <c r="AM47" s="167"/>
      <c r="AN47" s="167"/>
      <c r="AO47" s="167"/>
      <c r="AP47" s="167"/>
      <c r="AQ47" s="167"/>
      <c r="AR47" s="166" t="str">
        <f t="shared" si="12"/>
        <v/>
      </c>
      <c r="AS47" s="167"/>
      <c r="AT47" s="167"/>
      <c r="AU47" s="167"/>
      <c r="AV47" s="167"/>
      <c r="AW47" s="167"/>
      <c r="AX47" s="167"/>
      <c r="AY47" s="167"/>
      <c r="AZ47" s="167"/>
      <c r="BA47" s="201"/>
      <c r="BB47" s="205">
        <f t="shared" si="13"/>
        <v>99</v>
      </c>
    </row>
    <row r="48" spans="2:54" ht="18" customHeight="1">
      <c r="B48" s="336"/>
      <c r="C48" s="337"/>
      <c r="D48" s="337"/>
      <c r="E48" s="337"/>
      <c r="F48" s="337"/>
      <c r="G48" s="337"/>
      <c r="H48" s="337"/>
      <c r="I48" s="337"/>
      <c r="J48" s="337"/>
      <c r="K48" s="337"/>
      <c r="L48" s="337"/>
      <c r="M48" s="338"/>
      <c r="N48" s="382" t="s">
        <v>65</v>
      </c>
      <c r="O48" s="383"/>
      <c r="P48" s="383"/>
      <c r="Q48" s="383"/>
      <c r="R48" s="383"/>
      <c r="S48" s="383"/>
      <c r="T48" s="383"/>
      <c r="U48" s="383"/>
      <c r="V48" s="383"/>
      <c r="W48" s="383"/>
      <c r="X48" s="158"/>
      <c r="Y48" s="49" t="s">
        <v>136</v>
      </c>
      <c r="Z48" s="236"/>
      <c r="AA48" s="236"/>
      <c r="AB48" s="158"/>
      <c r="AC48" s="49" t="s">
        <v>137</v>
      </c>
      <c r="AD48" s="236"/>
      <c r="AE48" s="237"/>
      <c r="AG48" s="123" t="s">
        <v>439</v>
      </c>
      <c r="AH48" s="166" t="b">
        <v>0</v>
      </c>
      <c r="AI48" s="167"/>
      <c r="AJ48" s="167"/>
      <c r="AK48" s="167"/>
      <c r="AL48" s="167"/>
      <c r="AM48" s="167"/>
      <c r="AN48" s="167"/>
      <c r="AO48" s="167"/>
      <c r="AP48" s="167"/>
      <c r="AQ48" s="167"/>
      <c r="AR48" s="166" t="str">
        <f t="shared" si="12"/>
        <v/>
      </c>
      <c r="AS48" s="167"/>
      <c r="AT48" s="167"/>
      <c r="AU48" s="167"/>
      <c r="AV48" s="167"/>
      <c r="AW48" s="167"/>
      <c r="AX48" s="167"/>
      <c r="AY48" s="167"/>
      <c r="AZ48" s="167"/>
      <c r="BA48" s="201"/>
      <c r="BB48" s="205">
        <f t="shared" si="13"/>
        <v>99</v>
      </c>
    </row>
    <row r="49" spans="2:54" ht="27" customHeight="1">
      <c r="B49" s="566" t="s">
        <v>113</v>
      </c>
      <c r="C49" s="390"/>
      <c r="D49" s="379"/>
      <c r="E49" s="379"/>
      <c r="F49" s="379"/>
      <c r="G49" s="379"/>
      <c r="H49" s="379"/>
      <c r="I49" s="379"/>
      <c r="J49" s="379"/>
      <c r="K49" s="379"/>
      <c r="L49" s="379"/>
      <c r="M49" s="567"/>
      <c r="N49" s="165"/>
      <c r="O49" s="50" t="s">
        <v>153</v>
      </c>
      <c r="P49" s="551"/>
      <c r="Q49" s="551"/>
      <c r="R49" s="551"/>
      <c r="S49" s="551"/>
      <c r="T49" s="551"/>
      <c r="U49" s="551"/>
      <c r="V49" s="551"/>
      <c r="W49" s="551"/>
      <c r="X49" s="165"/>
      <c r="Y49" s="49" t="s">
        <v>154</v>
      </c>
      <c r="Z49" s="236"/>
      <c r="AA49" s="236"/>
      <c r="AB49" s="236"/>
      <c r="AC49" s="236"/>
      <c r="AD49" s="262"/>
      <c r="AE49" s="263"/>
      <c r="AG49" s="123" t="s">
        <v>440</v>
      </c>
      <c r="AH49" s="166" t="b">
        <v>0</v>
      </c>
      <c r="AI49" s="167"/>
      <c r="AJ49" s="167"/>
      <c r="AK49" s="167"/>
      <c r="AL49" s="167"/>
      <c r="AM49" s="167"/>
      <c r="AN49" s="167"/>
      <c r="AO49" s="167"/>
      <c r="AP49" s="167"/>
      <c r="AQ49" s="167"/>
      <c r="AR49" s="166" t="str">
        <f t="shared" si="12"/>
        <v/>
      </c>
      <c r="AS49" s="167"/>
      <c r="AT49" s="167"/>
      <c r="AU49" s="167"/>
      <c r="AV49" s="167"/>
      <c r="AW49" s="167"/>
      <c r="AX49" s="167"/>
      <c r="AY49" s="167"/>
      <c r="AZ49" s="167"/>
      <c r="BA49" s="201"/>
      <c r="BB49" s="205">
        <f t="shared" si="13"/>
        <v>99</v>
      </c>
    </row>
    <row r="50" spans="2:54" ht="13.2" customHeight="1">
      <c r="B50" s="26"/>
      <c r="C50" s="26"/>
      <c r="D50" s="27"/>
      <c r="E50" s="27"/>
      <c r="F50" s="27"/>
      <c r="G50" s="27"/>
      <c r="H50" s="27"/>
      <c r="I50" s="27"/>
      <c r="J50" s="27"/>
      <c r="K50" s="27"/>
      <c r="L50" s="27"/>
      <c r="M50" s="27"/>
      <c r="N50" s="28"/>
      <c r="O50" s="28"/>
      <c r="P50" s="28"/>
      <c r="Q50" s="28"/>
      <c r="R50" s="28"/>
      <c r="S50" s="22"/>
      <c r="T50" s="28"/>
      <c r="U50" s="28"/>
      <c r="V50" s="28"/>
      <c r="W50" s="28"/>
      <c r="X50" s="29"/>
      <c r="Y50" s="29"/>
      <c r="Z50" s="29"/>
      <c r="AA50" s="29"/>
      <c r="AB50" s="29"/>
      <c r="AC50" s="29"/>
      <c r="AD50" s="29"/>
      <c r="AG50" s="123" t="s">
        <v>441</v>
      </c>
      <c r="AH50" s="166" t="b">
        <v>0</v>
      </c>
      <c r="AI50" s="167"/>
      <c r="AJ50" s="167"/>
      <c r="AK50" s="167"/>
      <c r="AL50" s="167"/>
      <c r="AM50" s="167"/>
      <c r="AN50" s="167"/>
      <c r="AO50" s="167"/>
      <c r="AP50" s="167"/>
      <c r="AQ50" s="167"/>
      <c r="AR50" s="166" t="str">
        <f t="shared" si="12"/>
        <v/>
      </c>
      <c r="AS50" s="167"/>
      <c r="AT50" s="167"/>
      <c r="AU50" s="167"/>
      <c r="AV50" s="167"/>
      <c r="AW50" s="167"/>
      <c r="AX50" s="167"/>
      <c r="AY50" s="167"/>
      <c r="AZ50" s="167"/>
      <c r="BA50" s="201"/>
      <c r="BB50" s="205">
        <f t="shared" si="13"/>
        <v>99</v>
      </c>
    </row>
    <row r="51" spans="2:54">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t="s">
        <v>497</v>
      </c>
      <c r="AC51" s="29"/>
      <c r="AD51" s="29"/>
      <c r="AE51" s="29"/>
      <c r="AG51" s="123" t="s">
        <v>442</v>
      </c>
      <c r="AH51" s="166">
        <v>0</v>
      </c>
      <c r="AI51" s="167"/>
      <c r="AJ51" s="167"/>
      <c r="AK51" s="167"/>
      <c r="AL51" s="167"/>
      <c r="AM51" s="167"/>
      <c r="AN51" s="167"/>
      <c r="AO51" s="167"/>
      <c r="AP51" s="167"/>
      <c r="AQ51" s="167"/>
      <c r="AR51" s="167"/>
      <c r="AS51" s="167"/>
      <c r="AT51" s="167"/>
      <c r="AU51" s="167"/>
      <c r="AV51" s="167"/>
      <c r="AW51" s="167"/>
      <c r="AX51" s="167"/>
      <c r="AY51" s="167"/>
      <c r="AZ51" s="167"/>
      <c r="BA51" s="201"/>
      <c r="BB51" s="205" t="str">
        <f>IF(AH51=0,"",AH51)</f>
        <v/>
      </c>
    </row>
    <row r="52" spans="2:54" ht="13.5"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G52" s="123" t="s">
        <v>443</v>
      </c>
      <c r="AH52" s="166">
        <v>0</v>
      </c>
      <c r="AI52" s="167"/>
      <c r="AJ52" s="167"/>
      <c r="AK52" s="167"/>
      <c r="AL52" s="167"/>
      <c r="AM52" s="167"/>
      <c r="AN52" s="167"/>
      <c r="AO52" s="167"/>
      <c r="AP52" s="167"/>
      <c r="AQ52" s="167"/>
      <c r="AR52" s="167"/>
      <c r="AS52" s="167"/>
      <c r="AT52" s="167"/>
      <c r="AU52" s="167"/>
      <c r="AV52" s="167"/>
      <c r="AW52" s="167"/>
      <c r="AX52" s="167"/>
      <c r="AY52" s="167"/>
      <c r="AZ52" s="167"/>
      <c r="BA52" s="201"/>
      <c r="BB52" s="205" t="str">
        <f t="shared" ref="BB52:BB56" si="14">IF(AH52=0,"",AH52)</f>
        <v/>
      </c>
    </row>
    <row r="53" spans="2:54" ht="13.5"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G53" s="123" t="s">
        <v>444</v>
      </c>
      <c r="AH53" s="166">
        <v>0</v>
      </c>
      <c r="AI53" s="167"/>
      <c r="AJ53" s="167"/>
      <c r="AK53" s="167"/>
      <c r="AL53" s="167"/>
      <c r="AM53" s="167"/>
      <c r="AN53" s="167"/>
      <c r="AO53" s="167"/>
      <c r="AP53" s="167"/>
      <c r="AQ53" s="167"/>
      <c r="AR53" s="167"/>
      <c r="AS53" s="167"/>
      <c r="AT53" s="167"/>
      <c r="AU53" s="167"/>
      <c r="AV53" s="167"/>
      <c r="AW53" s="167"/>
      <c r="AX53" s="167"/>
      <c r="AY53" s="167"/>
      <c r="AZ53" s="167"/>
      <c r="BA53" s="201"/>
      <c r="BB53" s="205" t="str">
        <f t="shared" si="14"/>
        <v/>
      </c>
    </row>
    <row r="54" spans="2:54" ht="19.95" customHeight="1">
      <c r="B54" s="30" t="s">
        <v>24</v>
      </c>
      <c r="C54" s="30"/>
      <c r="D54" s="542">
        <f>R5</f>
        <v>0</v>
      </c>
      <c r="E54" s="542"/>
      <c r="F54" s="542"/>
      <c r="G54" s="542"/>
      <c r="H54" s="542"/>
      <c r="I54" s="542"/>
      <c r="J54" s="542"/>
      <c r="K54" s="542"/>
      <c r="L54" s="542"/>
      <c r="M54" s="542"/>
      <c r="N54" s="542"/>
      <c r="O54" s="542"/>
      <c r="P54" s="542"/>
      <c r="Q54" s="542"/>
      <c r="R54" s="542"/>
      <c r="S54" s="542"/>
      <c r="T54" s="542"/>
      <c r="U54" s="542"/>
      <c r="V54" s="542"/>
      <c r="W54" s="542"/>
      <c r="X54" s="542"/>
      <c r="Y54" s="29"/>
      <c r="Z54" s="29"/>
      <c r="AA54" s="29"/>
      <c r="AB54" s="29"/>
      <c r="AC54" s="29"/>
      <c r="AD54" s="29"/>
      <c r="AG54" s="123" t="s">
        <v>445</v>
      </c>
      <c r="AH54" s="166">
        <v>0</v>
      </c>
      <c r="AI54" s="167"/>
      <c r="AJ54" s="167"/>
      <c r="AK54" s="167"/>
      <c r="AL54" s="167"/>
      <c r="AM54" s="167"/>
      <c r="AN54" s="167"/>
      <c r="AO54" s="167"/>
      <c r="AP54" s="167"/>
      <c r="AQ54" s="167"/>
      <c r="AR54" s="167"/>
      <c r="AS54" s="167"/>
      <c r="AT54" s="167"/>
      <c r="AU54" s="167"/>
      <c r="AV54" s="167"/>
      <c r="AW54" s="167"/>
      <c r="AX54" s="167"/>
      <c r="AY54" s="167"/>
      <c r="AZ54" s="167"/>
      <c r="BA54" s="201"/>
      <c r="BB54" s="205" t="str">
        <f t="shared" si="14"/>
        <v/>
      </c>
    </row>
    <row r="55" spans="2:54">
      <c r="B55" s="11"/>
      <c r="C55" s="11"/>
      <c r="D55" s="11"/>
      <c r="E55" s="11"/>
      <c r="F55" s="11"/>
      <c r="G55" s="11"/>
      <c r="H55" s="12"/>
      <c r="I55" s="12"/>
      <c r="J55" s="12"/>
      <c r="K55" s="12"/>
      <c r="L55" s="12"/>
      <c r="AG55" s="123" t="s">
        <v>446</v>
      </c>
      <c r="AH55" s="166">
        <v>0</v>
      </c>
      <c r="AI55" s="167"/>
      <c r="AJ55" s="167"/>
      <c r="AK55" s="167"/>
      <c r="AL55" s="167"/>
      <c r="AM55" s="167"/>
      <c r="AN55" s="167"/>
      <c r="AO55" s="167"/>
      <c r="AP55" s="167"/>
      <c r="AQ55" s="167"/>
      <c r="AR55" s="167"/>
      <c r="AS55" s="167"/>
      <c r="AT55" s="167"/>
      <c r="AU55" s="167"/>
      <c r="AV55" s="167"/>
      <c r="AW55" s="167"/>
      <c r="AX55" s="167"/>
      <c r="AY55" s="167"/>
      <c r="AZ55" s="167"/>
      <c r="BA55" s="201"/>
      <c r="BB55" s="205" t="str">
        <f t="shared" si="14"/>
        <v/>
      </c>
    </row>
    <row r="56" spans="2:54">
      <c r="B56" s="19"/>
      <c r="C56" s="19"/>
      <c r="D56" s="19"/>
      <c r="E56" s="19"/>
      <c r="F56" s="19"/>
      <c r="G56" s="19"/>
      <c r="AG56" s="123" t="s">
        <v>447</v>
      </c>
      <c r="AH56" s="166">
        <v>0</v>
      </c>
      <c r="AI56" s="167"/>
      <c r="AJ56" s="167"/>
      <c r="AK56" s="167"/>
      <c r="AL56" s="167"/>
      <c r="AM56" s="167"/>
      <c r="AN56" s="167"/>
      <c r="AO56" s="167"/>
      <c r="AP56" s="167"/>
      <c r="AQ56" s="167"/>
      <c r="AR56" s="167"/>
      <c r="AS56" s="167"/>
      <c r="AT56" s="167"/>
      <c r="AU56" s="167"/>
      <c r="AV56" s="167"/>
      <c r="AW56" s="167"/>
      <c r="AX56" s="167"/>
      <c r="AY56" s="167"/>
      <c r="AZ56" s="167"/>
      <c r="BA56" s="201"/>
      <c r="BB56" s="205" t="str">
        <f t="shared" si="14"/>
        <v/>
      </c>
    </row>
    <row r="57" spans="2:54" ht="25.2" customHeight="1">
      <c r="B57" s="410" t="s">
        <v>26</v>
      </c>
      <c r="C57" s="411"/>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2"/>
      <c r="AG57" s="123" t="s">
        <v>448</v>
      </c>
      <c r="AH57" s="166">
        <v>0</v>
      </c>
      <c r="AI57" s="167"/>
      <c r="AJ57" s="167"/>
      <c r="AK57" s="167"/>
      <c r="AL57" s="167"/>
      <c r="AM57" s="167"/>
      <c r="AN57" s="167"/>
      <c r="AO57" s="167"/>
      <c r="AP57" s="167"/>
      <c r="AQ57" s="167"/>
      <c r="AR57" s="167"/>
      <c r="AS57" s="167"/>
      <c r="AT57" s="167"/>
      <c r="AU57" s="167"/>
      <c r="AV57" s="167"/>
      <c r="AW57" s="167"/>
      <c r="AX57" s="167"/>
      <c r="AY57" s="167"/>
      <c r="AZ57" s="167"/>
      <c r="BA57" s="201"/>
      <c r="BB57" s="205" t="str">
        <f>IF(AH57=0,"99",AH57)</f>
        <v>99</v>
      </c>
    </row>
    <row r="58" spans="2:54" ht="25.2" customHeight="1">
      <c r="B58" s="511" t="s">
        <v>27</v>
      </c>
      <c r="C58" s="512"/>
      <c r="D58" s="512"/>
      <c r="E58" s="512"/>
      <c r="F58" s="512"/>
      <c r="G58" s="512"/>
      <c r="H58" s="512"/>
      <c r="I58" s="512"/>
      <c r="J58" s="512"/>
      <c r="K58" s="512"/>
      <c r="L58" s="512"/>
      <c r="M58" s="512"/>
      <c r="N58" s="512"/>
      <c r="O58" s="513"/>
      <c r="P58" s="138"/>
      <c r="Q58" s="590"/>
      <c r="R58" s="590"/>
      <c r="S58" s="376" t="s">
        <v>126</v>
      </c>
      <c r="T58" s="376"/>
      <c r="U58" s="25"/>
      <c r="V58" s="138"/>
      <c r="W58" s="376" t="s">
        <v>127</v>
      </c>
      <c r="X58" s="376"/>
      <c r="Y58" s="376"/>
      <c r="Z58" s="376"/>
      <c r="AA58" s="376"/>
      <c r="AB58" s="377"/>
      <c r="AC58" s="377"/>
      <c r="AD58" s="377"/>
      <c r="AE58" s="378"/>
      <c r="AH58" s="167"/>
      <c r="AI58" s="167"/>
      <c r="AJ58" s="167"/>
      <c r="AK58" s="167"/>
      <c r="AL58" s="167"/>
      <c r="AM58" s="167"/>
      <c r="AN58" s="167"/>
      <c r="AO58" s="167"/>
      <c r="AP58" s="167"/>
      <c r="AQ58" s="167"/>
      <c r="AR58" s="167"/>
      <c r="AS58" s="167"/>
      <c r="AT58" s="167"/>
      <c r="AU58" s="167"/>
      <c r="AV58" s="167"/>
      <c r="AW58" s="167"/>
      <c r="AX58" s="167"/>
      <c r="AY58" s="167"/>
      <c r="AZ58" s="167"/>
      <c r="BA58" s="201"/>
      <c r="BB58" s="203"/>
    </row>
    <row r="59" spans="2:54" ht="25.2" customHeight="1">
      <c r="B59" s="560" t="s">
        <v>28</v>
      </c>
      <c r="C59" s="561"/>
      <c r="D59" s="561"/>
      <c r="E59" s="561"/>
      <c r="F59" s="561"/>
      <c r="G59" s="561"/>
      <c r="H59" s="561"/>
      <c r="I59" s="561"/>
      <c r="J59" s="561"/>
      <c r="K59" s="561"/>
      <c r="L59" s="561"/>
      <c r="M59" s="561"/>
      <c r="N59" s="561"/>
      <c r="O59" s="562"/>
      <c r="P59" s="138"/>
      <c r="Q59" s="379" t="s">
        <v>128</v>
      </c>
      <c r="R59" s="379"/>
      <c r="S59" s="138"/>
      <c r="T59" s="379" t="s">
        <v>129</v>
      </c>
      <c r="U59" s="379"/>
      <c r="V59" s="138"/>
      <c r="W59" s="379" t="s">
        <v>130</v>
      </c>
      <c r="X59" s="379"/>
      <c r="Y59" s="138"/>
      <c r="Z59" s="379" t="s">
        <v>184</v>
      </c>
      <c r="AA59" s="379"/>
      <c r="AB59" s="138"/>
      <c r="AC59" s="379" t="s">
        <v>131</v>
      </c>
      <c r="AD59" s="379"/>
      <c r="AE59" s="567"/>
      <c r="AG59" s="121" t="s">
        <v>408</v>
      </c>
      <c r="AH59" s="167"/>
      <c r="AI59" s="167"/>
      <c r="AJ59" s="167"/>
      <c r="AK59" s="167"/>
      <c r="AL59" s="167"/>
      <c r="AM59" s="167"/>
      <c r="AN59" s="167"/>
      <c r="AO59" s="167"/>
      <c r="AP59" s="167"/>
      <c r="AQ59" s="167" t="s">
        <v>409</v>
      </c>
      <c r="AR59" s="167"/>
      <c r="AS59" s="167"/>
      <c r="AT59" s="167"/>
      <c r="AU59" s="167"/>
      <c r="AV59" s="167"/>
      <c r="AW59" s="167"/>
      <c r="AX59" s="167"/>
      <c r="AY59" s="167"/>
      <c r="AZ59" s="201"/>
      <c r="BA59" s="207" t="s">
        <v>410</v>
      </c>
      <c r="BB59" s="203"/>
    </row>
    <row r="60" spans="2:54" ht="25.2" customHeight="1">
      <c r="B60" s="564" t="s">
        <v>29</v>
      </c>
      <c r="C60" s="376"/>
      <c r="D60" s="376"/>
      <c r="E60" s="376"/>
      <c r="F60" s="376"/>
      <c r="G60" s="376"/>
      <c r="H60" s="376"/>
      <c r="I60" s="376"/>
      <c r="J60" s="376"/>
      <c r="K60" s="376"/>
      <c r="L60" s="376"/>
      <c r="M60" s="376"/>
      <c r="N60" s="376"/>
      <c r="O60" s="565"/>
      <c r="P60" s="556"/>
      <c r="Q60" s="557"/>
      <c r="R60" s="557"/>
      <c r="S60" s="557"/>
      <c r="T60" s="43" t="s">
        <v>66</v>
      </c>
      <c r="U60" s="222"/>
      <c r="V60" s="43" t="s">
        <v>67</v>
      </c>
      <c r="W60" s="588"/>
      <c r="X60" s="588"/>
      <c r="Y60" s="588"/>
      <c r="Z60" s="588"/>
      <c r="AA60" s="588"/>
      <c r="AB60" s="588"/>
      <c r="AC60" s="588"/>
      <c r="AD60" s="588"/>
      <c r="AE60" s="589"/>
      <c r="AG60" s="123" t="s">
        <v>449</v>
      </c>
      <c r="AH60" s="166">
        <v>0</v>
      </c>
      <c r="AI60" s="167"/>
      <c r="AJ60" s="167"/>
      <c r="AK60" s="167"/>
      <c r="AL60" s="167"/>
      <c r="AM60" s="167"/>
      <c r="AN60" s="167"/>
      <c r="AO60" s="167"/>
      <c r="AP60" s="167"/>
      <c r="AQ60" s="167"/>
      <c r="AR60" s="209">
        <f>Q58</f>
        <v>0</v>
      </c>
      <c r="AS60" s="166" t="str">
        <f>IF(AI60,"1","")</f>
        <v/>
      </c>
      <c r="AT60" s="167"/>
      <c r="AU60" s="167"/>
      <c r="AV60" s="167"/>
      <c r="AW60" s="167"/>
      <c r="AX60" s="167"/>
      <c r="AY60" s="167"/>
      <c r="AZ60" s="167"/>
      <c r="BA60" s="201"/>
      <c r="BB60" s="210" t="str">
        <f>IF(AH60=2,0,(IF(AH60=1,AR60,"")))</f>
        <v/>
      </c>
    </row>
    <row r="61" spans="2:54" ht="25.2" customHeight="1">
      <c r="B61" s="44" t="s">
        <v>117</v>
      </c>
      <c r="C61" s="45"/>
      <c r="D61" s="183"/>
      <c r="E61" s="183"/>
      <c r="F61" s="183"/>
      <c r="G61" s="183"/>
      <c r="H61" s="183"/>
      <c r="I61" s="183"/>
      <c r="J61" s="183"/>
      <c r="K61" s="183"/>
      <c r="L61" s="183"/>
      <c r="M61" s="183"/>
      <c r="N61" s="183"/>
      <c r="O61" s="183"/>
      <c r="P61" s="184"/>
      <c r="Q61" s="267" t="s">
        <v>118</v>
      </c>
      <c r="R61" s="267"/>
      <c r="S61" s="267"/>
      <c r="T61" s="223"/>
      <c r="U61" s="183" t="s">
        <v>148</v>
      </c>
      <c r="V61" s="223"/>
      <c r="W61" s="183" t="s">
        <v>149</v>
      </c>
      <c r="X61" s="185" t="s">
        <v>150</v>
      </c>
      <c r="Y61" s="133"/>
      <c r="Z61" s="186" t="s">
        <v>145</v>
      </c>
      <c r="AA61" s="133"/>
      <c r="AB61" s="186" t="s">
        <v>146</v>
      </c>
      <c r="AC61" s="133"/>
      <c r="AD61" s="413" t="s">
        <v>147</v>
      </c>
      <c r="AE61" s="414"/>
      <c r="AG61" s="123" t="s">
        <v>450</v>
      </c>
      <c r="AH61" s="166" t="b">
        <v>0</v>
      </c>
      <c r="AI61" s="167"/>
      <c r="AJ61" s="167"/>
      <c r="AK61" s="167"/>
      <c r="AL61" s="167"/>
      <c r="AM61" s="167"/>
      <c r="AN61" s="167"/>
      <c r="AO61" s="167"/>
      <c r="AP61" s="167"/>
      <c r="AQ61" s="167"/>
      <c r="AR61" s="166" t="str">
        <f>IF(AH61,1,"")</f>
        <v/>
      </c>
      <c r="AS61" s="167"/>
      <c r="AT61" s="167"/>
      <c r="AU61" s="167"/>
      <c r="AV61" s="167"/>
      <c r="AW61" s="167"/>
      <c r="AX61" s="167"/>
      <c r="AY61" s="167"/>
      <c r="AZ61" s="167"/>
      <c r="BA61" s="201"/>
      <c r="BB61" s="210">
        <f t="shared" ref="BB61:BB64" si="15">IF(AR61=1,1,99)</f>
        <v>99</v>
      </c>
    </row>
    <row r="62" spans="2:54" ht="10.95" customHeight="1">
      <c r="B62" s="308"/>
      <c r="C62" s="309"/>
      <c r="D62" s="503" t="s">
        <v>68</v>
      </c>
      <c r="E62" s="504"/>
      <c r="F62" s="264" t="s">
        <v>69</v>
      </c>
      <c r="G62" s="264"/>
      <c r="H62" s="257" t="s">
        <v>70</v>
      </c>
      <c r="I62" s="257"/>
      <c r="J62" s="264" t="s">
        <v>71</v>
      </c>
      <c r="K62" s="264"/>
      <c r="L62" s="257" t="s">
        <v>72</v>
      </c>
      <c r="M62" s="257"/>
      <c r="N62" s="563" t="s">
        <v>30</v>
      </c>
      <c r="O62" s="563"/>
      <c r="P62" s="563"/>
      <c r="Q62" s="563"/>
      <c r="R62" s="563"/>
      <c r="S62" s="563"/>
      <c r="T62" s="563"/>
      <c r="U62" s="563"/>
      <c r="V62" s="257" t="s">
        <v>73</v>
      </c>
      <c r="W62" s="257"/>
      <c r="X62" s="257" t="s">
        <v>74</v>
      </c>
      <c r="Y62" s="257"/>
      <c r="Z62" s="257" t="s">
        <v>75</v>
      </c>
      <c r="AA62" s="257"/>
      <c r="AB62" s="257" t="s">
        <v>76</v>
      </c>
      <c r="AC62" s="257"/>
      <c r="AD62" s="264" t="s">
        <v>77</v>
      </c>
      <c r="AE62" s="415"/>
      <c r="AG62" s="123" t="s">
        <v>451</v>
      </c>
      <c r="AH62" s="166" t="b">
        <v>0</v>
      </c>
      <c r="AI62" s="167"/>
      <c r="AJ62" s="167"/>
      <c r="AK62" s="167"/>
      <c r="AL62" s="167"/>
      <c r="AM62" s="167"/>
      <c r="AN62" s="167"/>
      <c r="AO62" s="167"/>
      <c r="AP62" s="167"/>
      <c r="AQ62" s="167"/>
      <c r="AR62" s="166" t="str">
        <f t="shared" ref="AR62:AR65" si="16">IF(AH62,1,"")</f>
        <v/>
      </c>
      <c r="AS62" s="167"/>
      <c r="AT62" s="167"/>
      <c r="AU62" s="167"/>
      <c r="AV62" s="167"/>
      <c r="AW62" s="167"/>
      <c r="AX62" s="167"/>
      <c r="AY62" s="167"/>
      <c r="AZ62" s="167"/>
      <c r="BA62" s="201"/>
      <c r="BB62" s="210">
        <f t="shared" si="15"/>
        <v>99</v>
      </c>
    </row>
    <row r="63" spans="2:54" ht="10.95" customHeight="1">
      <c r="B63" s="393"/>
      <c r="C63" s="394"/>
      <c r="D63" s="505"/>
      <c r="E63" s="506"/>
      <c r="F63" s="265"/>
      <c r="G63" s="265"/>
      <c r="H63" s="258"/>
      <c r="I63" s="258"/>
      <c r="J63" s="265"/>
      <c r="K63" s="265"/>
      <c r="L63" s="258"/>
      <c r="M63" s="258"/>
      <c r="N63" s="559" t="s">
        <v>31</v>
      </c>
      <c r="O63" s="559"/>
      <c r="P63" s="258" t="s">
        <v>493</v>
      </c>
      <c r="Q63" s="258"/>
      <c r="R63" s="258" t="s">
        <v>32</v>
      </c>
      <c r="S63" s="258"/>
      <c r="T63" s="258" t="s">
        <v>33</v>
      </c>
      <c r="U63" s="258"/>
      <c r="V63" s="258"/>
      <c r="W63" s="258"/>
      <c r="X63" s="258"/>
      <c r="Y63" s="258"/>
      <c r="Z63" s="258"/>
      <c r="AA63" s="258"/>
      <c r="AB63" s="258"/>
      <c r="AC63" s="258"/>
      <c r="AD63" s="265"/>
      <c r="AE63" s="416"/>
      <c r="AG63" s="123" t="s">
        <v>479</v>
      </c>
      <c r="AH63" s="166" t="b">
        <v>0</v>
      </c>
      <c r="AI63" s="167"/>
      <c r="AJ63" s="167"/>
      <c r="AK63" s="167"/>
      <c r="AL63" s="167"/>
      <c r="AM63" s="167"/>
      <c r="AN63" s="167"/>
      <c r="AO63" s="167"/>
      <c r="AP63" s="167"/>
      <c r="AQ63" s="167"/>
      <c r="AR63" s="166" t="str">
        <f t="shared" si="16"/>
        <v/>
      </c>
      <c r="AS63" s="167"/>
      <c r="AT63" s="167"/>
      <c r="AU63" s="167"/>
      <c r="AV63" s="167"/>
      <c r="AW63" s="167"/>
      <c r="AX63" s="167"/>
      <c r="AY63" s="167"/>
      <c r="AZ63" s="167"/>
      <c r="BA63" s="201"/>
      <c r="BB63" s="210">
        <f t="shared" si="15"/>
        <v>99</v>
      </c>
    </row>
    <row r="64" spans="2:54" ht="10.95" customHeight="1">
      <c r="B64" s="311"/>
      <c r="C64" s="312"/>
      <c r="D64" s="507"/>
      <c r="E64" s="508"/>
      <c r="F64" s="266"/>
      <c r="G64" s="266"/>
      <c r="H64" s="259"/>
      <c r="I64" s="259"/>
      <c r="J64" s="266"/>
      <c r="K64" s="266"/>
      <c r="L64" s="259"/>
      <c r="M64" s="259"/>
      <c r="N64" s="558" t="s">
        <v>42</v>
      </c>
      <c r="O64" s="558"/>
      <c r="P64" s="259"/>
      <c r="Q64" s="259"/>
      <c r="R64" s="259"/>
      <c r="S64" s="259"/>
      <c r="T64" s="259"/>
      <c r="U64" s="259"/>
      <c r="V64" s="259"/>
      <c r="W64" s="259"/>
      <c r="X64" s="259"/>
      <c r="Y64" s="259"/>
      <c r="Z64" s="259"/>
      <c r="AA64" s="259"/>
      <c r="AB64" s="259"/>
      <c r="AC64" s="259"/>
      <c r="AD64" s="266"/>
      <c r="AE64" s="417"/>
      <c r="AG64" s="123" t="s">
        <v>452</v>
      </c>
      <c r="AH64" s="166" t="b">
        <v>0</v>
      </c>
      <c r="AI64" s="167"/>
      <c r="AJ64" s="167"/>
      <c r="AK64" s="167"/>
      <c r="AL64" s="167"/>
      <c r="AM64" s="167"/>
      <c r="AN64" s="167"/>
      <c r="AO64" s="167"/>
      <c r="AP64" s="167"/>
      <c r="AQ64" s="167"/>
      <c r="AR64" s="166" t="str">
        <f t="shared" si="16"/>
        <v/>
      </c>
      <c r="AS64" s="167"/>
      <c r="AT64" s="167"/>
      <c r="AU64" s="167"/>
      <c r="AV64" s="167"/>
      <c r="AW64" s="167"/>
      <c r="AX64" s="167"/>
      <c r="AY64" s="167"/>
      <c r="AZ64" s="167"/>
      <c r="BA64" s="201"/>
      <c r="BB64" s="210">
        <f t="shared" si="15"/>
        <v>99</v>
      </c>
    </row>
    <row r="65" spans="2:54" ht="30" customHeight="1">
      <c r="B65" s="341" t="s">
        <v>89</v>
      </c>
      <c r="C65" s="342"/>
      <c r="D65" s="509"/>
      <c r="E65" s="510"/>
      <c r="F65" s="274"/>
      <c r="G65" s="274"/>
      <c r="H65" s="274"/>
      <c r="I65" s="274"/>
      <c r="J65" s="305"/>
      <c r="K65" s="305"/>
      <c r="L65" s="274"/>
      <c r="M65" s="274"/>
      <c r="N65" s="305"/>
      <c r="O65" s="305"/>
      <c r="P65" s="275"/>
      <c r="Q65" s="275"/>
      <c r="R65" s="275"/>
      <c r="S65" s="275"/>
      <c r="T65" s="305"/>
      <c r="U65" s="305"/>
      <c r="V65" s="274"/>
      <c r="W65" s="274"/>
      <c r="X65" s="274"/>
      <c r="Y65" s="274"/>
      <c r="Z65" s="374" t="str">
        <f>IFERROR(ROUND(100-AB65-AD65,1),"-")</f>
        <v>-</v>
      </c>
      <c r="AA65" s="374"/>
      <c r="AB65" s="374" t="str">
        <f>IFERROR(ROUND(H65*9/D65*100,1),"-")</f>
        <v>-</v>
      </c>
      <c r="AC65" s="374"/>
      <c r="AD65" s="374" t="str">
        <f>IFERROR(ROUND(F65*4/D65*100,1),"-")</f>
        <v>-</v>
      </c>
      <c r="AE65" s="375"/>
      <c r="AG65" s="123" t="s">
        <v>453</v>
      </c>
      <c r="AH65" s="166" t="b">
        <v>0</v>
      </c>
      <c r="AI65" s="167"/>
      <c r="AJ65" s="167"/>
      <c r="AK65" s="167"/>
      <c r="AL65" s="167"/>
      <c r="AM65" s="167"/>
      <c r="AN65" s="167"/>
      <c r="AO65" s="174"/>
      <c r="AP65" s="167"/>
      <c r="AQ65" s="167"/>
      <c r="AR65" s="166" t="str">
        <f t="shared" si="16"/>
        <v/>
      </c>
      <c r="AS65" s="167"/>
      <c r="AT65" s="167"/>
      <c r="AU65" s="167"/>
      <c r="AV65" s="167"/>
      <c r="AW65" s="167"/>
      <c r="AX65" s="167"/>
      <c r="AY65" s="167"/>
      <c r="AZ65" s="167"/>
      <c r="BA65" s="201"/>
      <c r="BB65" s="210">
        <f>IF(AR65=1,1,99)</f>
        <v>99</v>
      </c>
    </row>
    <row r="66" spans="2:54" ht="30" customHeight="1">
      <c r="B66" s="391" t="s">
        <v>90</v>
      </c>
      <c r="C66" s="392"/>
      <c r="D66" s="509"/>
      <c r="E66" s="510"/>
      <c r="F66" s="274"/>
      <c r="G66" s="274"/>
      <c r="H66" s="274"/>
      <c r="I66" s="274"/>
      <c r="J66" s="305"/>
      <c r="K66" s="305"/>
      <c r="L66" s="274"/>
      <c r="M66" s="274"/>
      <c r="N66" s="305"/>
      <c r="O66" s="305"/>
      <c r="P66" s="275"/>
      <c r="Q66" s="275"/>
      <c r="R66" s="275"/>
      <c r="S66" s="275"/>
      <c r="T66" s="305"/>
      <c r="U66" s="305"/>
      <c r="V66" s="274"/>
      <c r="W66" s="274"/>
      <c r="X66" s="274"/>
      <c r="Y66" s="274"/>
      <c r="Z66" s="372" t="str">
        <f>IFERROR(ROUND(100-AB66-AD66,1),"-")</f>
        <v>-</v>
      </c>
      <c r="AA66" s="372"/>
      <c r="AB66" s="372" t="str">
        <f>IFERROR(ROUND(H66*9/D66*100,1),"-")</f>
        <v>-</v>
      </c>
      <c r="AC66" s="372"/>
      <c r="AD66" s="372" t="str">
        <f>IFERROR(ROUND(F66*4/D66*100,1),"-")</f>
        <v>-</v>
      </c>
      <c r="AE66" s="373"/>
      <c r="AG66" s="123" t="s">
        <v>454</v>
      </c>
      <c r="AH66" s="169">
        <v>0</v>
      </c>
      <c r="AI66" s="167"/>
      <c r="AJ66" s="167"/>
      <c r="AK66" s="167"/>
      <c r="AL66" s="167"/>
      <c r="AM66" s="167"/>
      <c r="AN66" s="167"/>
      <c r="AO66" s="167"/>
      <c r="AP66" s="167"/>
      <c r="AQ66" s="167"/>
      <c r="AR66" s="169">
        <f>AH66</f>
        <v>0</v>
      </c>
      <c r="AS66" s="167"/>
      <c r="AT66" s="167"/>
      <c r="AU66" s="167"/>
      <c r="AV66" s="167"/>
      <c r="AW66" s="167"/>
      <c r="AX66" s="167"/>
      <c r="AY66" s="167"/>
      <c r="AZ66" s="167"/>
      <c r="BA66" s="201"/>
      <c r="BB66" s="210">
        <f>IF(AR66=0,99,AR66)</f>
        <v>99</v>
      </c>
    </row>
    <row r="67" spans="2:54" ht="28.5" customHeight="1">
      <c r="B67" s="389" t="s">
        <v>116</v>
      </c>
      <c r="C67" s="390"/>
      <c r="D67" s="328"/>
      <c r="E67" s="328"/>
      <c r="F67" s="328"/>
      <c r="G67" s="328"/>
      <c r="H67" s="328"/>
      <c r="I67" s="328"/>
      <c r="J67" s="328"/>
      <c r="K67" s="328"/>
      <c r="L67" s="328"/>
      <c r="M67" s="328"/>
      <c r="N67" s="328"/>
      <c r="O67" s="329"/>
      <c r="P67" s="135"/>
      <c r="Q67" s="399" t="s">
        <v>132</v>
      </c>
      <c r="R67" s="399"/>
      <c r="S67" s="399"/>
      <c r="T67" s="135"/>
      <c r="U67" s="520" t="s">
        <v>133</v>
      </c>
      <c r="V67" s="520"/>
      <c r="W67" s="135"/>
      <c r="X67" s="531" t="s">
        <v>134</v>
      </c>
      <c r="Y67" s="531"/>
      <c r="Z67" s="531"/>
      <c r="AA67" s="49"/>
      <c r="AB67" s="135"/>
      <c r="AC67" s="399" t="s">
        <v>135</v>
      </c>
      <c r="AD67" s="399"/>
      <c r="AE67" s="400"/>
      <c r="AG67" s="123" t="s">
        <v>455</v>
      </c>
      <c r="AH67" s="166">
        <v>0</v>
      </c>
      <c r="AI67" s="166">
        <v>0</v>
      </c>
      <c r="AJ67" s="167"/>
      <c r="AK67" s="167"/>
      <c r="AL67" s="167"/>
      <c r="AM67" s="167"/>
      <c r="AN67" s="167"/>
      <c r="AO67" s="167"/>
      <c r="AP67" s="167"/>
      <c r="AQ67" s="167"/>
      <c r="AR67" s="166" t="str">
        <f>IF(AH67=2,3,"")</f>
        <v/>
      </c>
      <c r="AS67" s="166" t="str">
        <f>IF(AI67=1,1,"")</f>
        <v/>
      </c>
      <c r="AT67" s="166" t="str">
        <f>IF(AI67=2,1,"")</f>
        <v/>
      </c>
      <c r="AU67" s="167"/>
      <c r="AV67" s="167"/>
      <c r="AW67" s="167"/>
      <c r="AX67" s="167"/>
      <c r="AY67" s="167"/>
      <c r="AZ67" s="167"/>
      <c r="BA67" s="201"/>
      <c r="BB67" s="210">
        <f>IF(AR67=3,3,IF(AS67=1,1,IF(AT67=1,2,IF(AH67=1,"",99))))</f>
        <v>99</v>
      </c>
    </row>
    <row r="68" spans="2:54">
      <c r="B68" s="18"/>
      <c r="C68" s="18"/>
      <c r="D68" s="18"/>
      <c r="E68" s="18"/>
      <c r="F68" s="18"/>
      <c r="G68" s="18"/>
      <c r="H68" s="18"/>
      <c r="I68" s="18"/>
      <c r="J68" s="18"/>
      <c r="K68" s="18"/>
      <c r="L68" s="18"/>
      <c r="M68" s="18"/>
      <c r="N68" s="18"/>
      <c r="O68" s="18"/>
      <c r="P68" s="18"/>
      <c r="Q68" s="17"/>
      <c r="R68" s="17"/>
      <c r="S68" s="17"/>
      <c r="T68" s="17"/>
      <c r="U68" s="17"/>
      <c r="V68" s="17"/>
      <c r="W68" s="17"/>
      <c r="X68" s="17"/>
      <c r="Y68" s="17"/>
      <c r="Z68" s="17"/>
      <c r="AA68" s="17"/>
      <c r="AB68" s="17"/>
      <c r="AC68" s="17"/>
      <c r="AD68" s="17"/>
      <c r="AG68" s="123" t="s">
        <v>456</v>
      </c>
      <c r="AH68" s="166" t="b">
        <v>0</v>
      </c>
      <c r="AI68" s="175" t="s">
        <v>484</v>
      </c>
      <c r="AJ68" s="166">
        <v>0</v>
      </c>
      <c r="AK68" s="167"/>
      <c r="AL68" s="167"/>
      <c r="AM68" s="167"/>
      <c r="AN68" s="167"/>
      <c r="AO68" s="167"/>
      <c r="AP68" s="167"/>
      <c r="AQ68" s="167"/>
      <c r="AR68" s="166" t="str">
        <f>IF(AH68,1,"")</f>
        <v/>
      </c>
      <c r="AS68" s="167"/>
      <c r="AT68" s="167"/>
      <c r="AU68" s="167"/>
      <c r="AV68" s="167"/>
      <c r="AW68" s="167"/>
      <c r="AX68" s="167"/>
      <c r="AY68" s="167"/>
      <c r="AZ68" s="167"/>
      <c r="BA68" s="201"/>
      <c r="BB68" s="210">
        <f>IF(AR68=1,1,99)</f>
        <v>99</v>
      </c>
    </row>
    <row r="69" spans="2:54" ht="25.2" customHeight="1">
      <c r="B69" s="436" t="s">
        <v>81</v>
      </c>
      <c r="C69" s="437"/>
      <c r="D69" s="437"/>
      <c r="E69" s="437"/>
      <c r="F69" s="437"/>
      <c r="G69" s="438"/>
      <c r="H69" s="138"/>
      <c r="I69" s="63" t="s">
        <v>195</v>
      </c>
      <c r="J69" s="138"/>
      <c r="K69" s="63" t="s">
        <v>196</v>
      </c>
      <c r="L69" s="443" t="s">
        <v>489</v>
      </c>
      <c r="M69" s="443"/>
      <c r="N69" s="443"/>
      <c r="O69" s="444"/>
      <c r="P69" s="323" t="s">
        <v>480</v>
      </c>
      <c r="Q69" s="422"/>
      <c r="R69" s="422"/>
      <c r="S69" s="422"/>
      <c r="T69" s="422"/>
      <c r="U69" s="422"/>
      <c r="V69" s="138"/>
      <c r="W69" s="63" t="s">
        <v>195</v>
      </c>
      <c r="X69" s="138"/>
      <c r="Y69" s="63" t="s">
        <v>196</v>
      </c>
      <c r="Z69" s="445" t="s">
        <v>197</v>
      </c>
      <c r="AA69" s="445"/>
      <c r="AB69" s="445"/>
      <c r="AC69" s="445"/>
      <c r="AD69" s="445"/>
      <c r="AE69" s="446"/>
      <c r="AG69" s="123" t="s">
        <v>457</v>
      </c>
      <c r="AH69" s="166" t="b">
        <v>0</v>
      </c>
      <c r="AI69" s="167"/>
      <c r="AJ69" s="167"/>
      <c r="AK69" s="167"/>
      <c r="AL69" s="167"/>
      <c r="AM69" s="167"/>
      <c r="AN69" s="167"/>
      <c r="AO69" s="167"/>
      <c r="AP69" s="167"/>
      <c r="AQ69" s="167"/>
      <c r="AR69" s="166" t="str">
        <f t="shared" ref="AR69:AR77" si="17">IF(AH69,1,"")</f>
        <v/>
      </c>
      <c r="AS69" s="167"/>
      <c r="AT69" s="167"/>
      <c r="AU69" s="167"/>
      <c r="AV69" s="167"/>
      <c r="AW69" s="167"/>
      <c r="AX69" s="167"/>
      <c r="AY69" s="167"/>
      <c r="AZ69" s="167"/>
      <c r="BA69" s="201"/>
      <c r="BB69" s="210">
        <f t="shared" ref="BB69:BB77" si="18">IF(AR69=1,1,99)</f>
        <v>99</v>
      </c>
    </row>
    <row r="70" spans="2:54" ht="24" customHeight="1">
      <c r="B70" s="139"/>
      <c r="C70" s="518" t="s">
        <v>138</v>
      </c>
      <c r="D70" s="518"/>
      <c r="E70" s="518"/>
      <c r="F70" s="518"/>
      <c r="G70" s="133"/>
      <c r="H70" s="518" t="s">
        <v>140</v>
      </c>
      <c r="I70" s="518"/>
      <c r="J70" s="518"/>
      <c r="K70" s="518"/>
      <c r="L70" s="133"/>
      <c r="M70" s="518" t="s">
        <v>142</v>
      </c>
      <c r="N70" s="518"/>
      <c r="O70" s="519"/>
      <c r="P70" s="408"/>
      <c r="Q70" s="409"/>
      <c r="R70" s="439" t="s">
        <v>34</v>
      </c>
      <c r="S70" s="439"/>
      <c r="T70" s="439"/>
      <c r="U70" s="439"/>
      <c r="V70" s="502"/>
      <c r="W70" s="502"/>
      <c r="X70" s="502"/>
      <c r="Y70" s="502"/>
      <c r="Z70" s="439"/>
      <c r="AA70" s="439"/>
      <c r="AB70" s="439" t="s">
        <v>35</v>
      </c>
      <c r="AC70" s="439"/>
      <c r="AD70" s="439"/>
      <c r="AE70" s="439"/>
      <c r="AG70" s="123" t="s">
        <v>458</v>
      </c>
      <c r="AH70" s="166" t="b">
        <v>0</v>
      </c>
      <c r="AI70" s="167"/>
      <c r="AJ70" s="167"/>
      <c r="AK70" s="167"/>
      <c r="AL70" s="167"/>
      <c r="AM70" s="167"/>
      <c r="AN70" s="167"/>
      <c r="AO70" s="167"/>
      <c r="AP70" s="167"/>
      <c r="AQ70" s="167"/>
      <c r="AR70" s="166" t="str">
        <f t="shared" si="17"/>
        <v/>
      </c>
      <c r="AS70" s="167"/>
      <c r="AT70" s="167"/>
      <c r="AU70" s="167"/>
      <c r="AV70" s="167"/>
      <c r="AW70" s="167"/>
      <c r="AX70" s="167"/>
      <c r="AY70" s="167"/>
      <c r="AZ70" s="167"/>
      <c r="BA70" s="201"/>
      <c r="BB70" s="210">
        <f t="shared" si="18"/>
        <v>99</v>
      </c>
    </row>
    <row r="71" spans="2:54" ht="24" customHeight="1">
      <c r="B71" s="132"/>
      <c r="C71" s="424" t="s">
        <v>139</v>
      </c>
      <c r="D71" s="424"/>
      <c r="E71" s="424"/>
      <c r="F71" s="424"/>
      <c r="G71" s="131"/>
      <c r="H71" s="530" t="s">
        <v>141</v>
      </c>
      <c r="I71" s="530"/>
      <c r="J71" s="530"/>
      <c r="K71" s="530"/>
      <c r="L71" s="131"/>
      <c r="M71" s="424" t="s">
        <v>143</v>
      </c>
      <c r="N71" s="424"/>
      <c r="O71" s="425"/>
      <c r="P71" s="401" t="s">
        <v>36</v>
      </c>
      <c r="Q71" s="402"/>
      <c r="R71" s="499"/>
      <c r="S71" s="500"/>
      <c r="T71" s="500"/>
      <c r="U71" s="500"/>
      <c r="V71" s="500"/>
      <c r="W71" s="500"/>
      <c r="X71" s="500"/>
      <c r="Y71" s="500"/>
      <c r="Z71" s="500"/>
      <c r="AA71" s="501"/>
      <c r="AB71" s="187" t="s">
        <v>119</v>
      </c>
      <c r="AC71" s="405"/>
      <c r="AD71" s="405"/>
      <c r="AE71" s="188" t="s">
        <v>120</v>
      </c>
      <c r="AG71" s="123" t="s">
        <v>459</v>
      </c>
      <c r="AH71" s="166" t="b">
        <v>0</v>
      </c>
      <c r="AI71" s="167"/>
      <c r="AJ71" s="167"/>
      <c r="AK71" s="167"/>
      <c r="AL71" s="167"/>
      <c r="AM71" s="167"/>
      <c r="AN71" s="167"/>
      <c r="AO71" s="167"/>
      <c r="AP71" s="167"/>
      <c r="AQ71" s="167"/>
      <c r="AR71" s="166" t="str">
        <f t="shared" si="17"/>
        <v/>
      </c>
      <c r="AS71" s="167"/>
      <c r="AT71" s="167"/>
      <c r="AU71" s="167"/>
      <c r="AV71" s="167"/>
      <c r="AW71" s="167"/>
      <c r="AX71" s="167"/>
      <c r="AY71" s="167"/>
      <c r="AZ71" s="167"/>
      <c r="BA71" s="201"/>
      <c r="BB71" s="210">
        <f t="shared" si="18"/>
        <v>99</v>
      </c>
    </row>
    <row r="72" spans="2:54" ht="24" customHeight="1">
      <c r="B72" s="132"/>
      <c r="C72" s="424" t="s">
        <v>491</v>
      </c>
      <c r="D72" s="424"/>
      <c r="E72" s="424"/>
      <c r="F72" s="424"/>
      <c r="G72" s="131"/>
      <c r="H72" s="424" t="s">
        <v>144</v>
      </c>
      <c r="I72" s="424"/>
      <c r="J72" s="424"/>
      <c r="K72" s="424"/>
      <c r="L72" s="424"/>
      <c r="M72" s="424"/>
      <c r="N72" s="424"/>
      <c r="O72" s="425"/>
      <c r="P72" s="403"/>
      <c r="Q72" s="404"/>
      <c r="R72" s="495"/>
      <c r="S72" s="496"/>
      <c r="T72" s="496"/>
      <c r="U72" s="496"/>
      <c r="V72" s="496"/>
      <c r="W72" s="496"/>
      <c r="X72" s="496"/>
      <c r="Y72" s="496"/>
      <c r="Z72" s="496"/>
      <c r="AA72" s="497"/>
      <c r="AB72" s="189" t="s">
        <v>119</v>
      </c>
      <c r="AC72" s="406"/>
      <c r="AD72" s="406"/>
      <c r="AE72" s="190" t="s">
        <v>120</v>
      </c>
      <c r="AG72" s="123" t="s">
        <v>460</v>
      </c>
      <c r="AH72" s="166" t="b">
        <v>0</v>
      </c>
      <c r="AI72" s="167"/>
      <c r="AJ72" s="167"/>
      <c r="AK72" s="167"/>
      <c r="AL72" s="167"/>
      <c r="AM72" s="167"/>
      <c r="AN72" s="167"/>
      <c r="AO72" s="167"/>
      <c r="AP72" s="167"/>
      <c r="AQ72" s="167"/>
      <c r="AR72" s="166" t="str">
        <f t="shared" si="17"/>
        <v/>
      </c>
      <c r="AS72" s="167"/>
      <c r="AT72" s="167"/>
      <c r="AU72" s="167"/>
      <c r="AV72" s="167"/>
      <c r="AW72" s="167"/>
      <c r="AX72" s="167"/>
      <c r="AY72" s="167"/>
      <c r="AZ72" s="167"/>
      <c r="BA72" s="201"/>
      <c r="BB72" s="210">
        <f t="shared" si="18"/>
        <v>99</v>
      </c>
    </row>
    <row r="73" spans="2:54" ht="24" customHeight="1">
      <c r="B73" s="134"/>
      <c r="C73" s="423" t="s">
        <v>490</v>
      </c>
      <c r="D73" s="423"/>
      <c r="E73" s="423"/>
      <c r="F73" s="423"/>
      <c r="G73" s="423"/>
      <c r="H73" s="135"/>
      <c r="I73" s="399" t="s">
        <v>151</v>
      </c>
      <c r="J73" s="399"/>
      <c r="K73" s="426"/>
      <c r="L73" s="426"/>
      <c r="M73" s="426"/>
      <c r="N73" s="426"/>
      <c r="O73" s="48" t="s">
        <v>152</v>
      </c>
      <c r="P73" s="403"/>
      <c r="Q73" s="404"/>
      <c r="R73" s="495"/>
      <c r="S73" s="496"/>
      <c r="T73" s="496"/>
      <c r="U73" s="496"/>
      <c r="V73" s="496"/>
      <c r="W73" s="496"/>
      <c r="X73" s="496"/>
      <c r="Y73" s="496"/>
      <c r="Z73" s="496"/>
      <c r="AA73" s="497"/>
      <c r="AB73" s="189" t="s">
        <v>119</v>
      </c>
      <c r="AC73" s="406"/>
      <c r="AD73" s="406"/>
      <c r="AE73" s="190" t="s">
        <v>120</v>
      </c>
      <c r="AG73" s="123" t="s">
        <v>461</v>
      </c>
      <c r="AH73" s="166" t="b">
        <v>0</v>
      </c>
      <c r="AI73" s="167"/>
      <c r="AJ73" s="167"/>
      <c r="AK73" s="167"/>
      <c r="AL73" s="167"/>
      <c r="AM73" s="167"/>
      <c r="AN73" s="167"/>
      <c r="AO73" s="167"/>
      <c r="AP73" s="167"/>
      <c r="AQ73" s="167"/>
      <c r="AR73" s="166" t="str">
        <f t="shared" si="17"/>
        <v/>
      </c>
      <c r="AS73" s="167"/>
      <c r="AT73" s="167"/>
      <c r="AU73" s="167"/>
      <c r="AV73" s="167"/>
      <c r="AW73" s="167"/>
      <c r="AX73" s="167"/>
      <c r="AY73" s="167"/>
      <c r="AZ73" s="167"/>
      <c r="BA73" s="201"/>
      <c r="BB73" s="210">
        <f t="shared" si="18"/>
        <v>99</v>
      </c>
    </row>
    <row r="74" spans="2:54" ht="24" customHeight="1">
      <c r="B74" s="321" t="s">
        <v>80</v>
      </c>
      <c r="C74" s="322"/>
      <c r="D74" s="322"/>
      <c r="E74" s="322"/>
      <c r="F74" s="322"/>
      <c r="G74" s="323"/>
      <c r="H74" s="138"/>
      <c r="I74" s="63" t="s">
        <v>195</v>
      </c>
      <c r="J74" s="138"/>
      <c r="K74" s="63" t="s">
        <v>196</v>
      </c>
      <c r="L74" s="443" t="s">
        <v>198</v>
      </c>
      <c r="M74" s="443"/>
      <c r="N74" s="443"/>
      <c r="O74" s="444"/>
      <c r="P74" s="403"/>
      <c r="Q74" s="404"/>
      <c r="R74" s="498"/>
      <c r="S74" s="452"/>
      <c r="T74" s="452"/>
      <c r="U74" s="452"/>
      <c r="V74" s="452"/>
      <c r="W74" s="452"/>
      <c r="X74" s="452"/>
      <c r="Y74" s="452"/>
      <c r="Z74" s="452"/>
      <c r="AA74" s="453"/>
      <c r="AB74" s="134" t="s">
        <v>119</v>
      </c>
      <c r="AC74" s="440"/>
      <c r="AD74" s="440"/>
      <c r="AE74" s="60" t="s">
        <v>120</v>
      </c>
      <c r="AG74" s="123" t="s">
        <v>462</v>
      </c>
      <c r="AH74" s="166" t="b">
        <v>0</v>
      </c>
      <c r="AI74" s="167"/>
      <c r="AJ74" s="167"/>
      <c r="AK74" s="167"/>
      <c r="AL74" s="167"/>
      <c r="AM74" s="167"/>
      <c r="AN74" s="167"/>
      <c r="AO74" s="167"/>
      <c r="AP74" s="167"/>
      <c r="AQ74" s="167"/>
      <c r="AR74" s="166" t="str">
        <f t="shared" si="17"/>
        <v/>
      </c>
      <c r="AS74" s="167"/>
      <c r="AT74" s="167"/>
      <c r="AU74" s="167"/>
      <c r="AV74" s="167"/>
      <c r="AW74" s="167"/>
      <c r="AX74" s="167"/>
      <c r="AY74" s="167"/>
      <c r="AZ74" s="167"/>
      <c r="BA74" s="201"/>
      <c r="BB74" s="210">
        <f t="shared" si="18"/>
        <v>99</v>
      </c>
    </row>
    <row r="75" spans="2:54" ht="12" customHeight="1">
      <c r="B75" s="427" t="s">
        <v>37</v>
      </c>
      <c r="C75" s="428"/>
      <c r="D75" s="428"/>
      <c r="E75" s="428"/>
      <c r="F75" s="428"/>
      <c r="G75" s="428"/>
      <c r="H75" s="428"/>
      <c r="I75" s="428"/>
      <c r="J75" s="428"/>
      <c r="K75" s="428"/>
      <c r="L75" s="428"/>
      <c r="M75" s="428"/>
      <c r="N75" s="428"/>
      <c r="O75" s="429"/>
      <c r="P75" s="473" t="s">
        <v>38</v>
      </c>
      <c r="Q75" s="474"/>
      <c r="R75" s="281"/>
      <c r="S75" s="282"/>
      <c r="T75" s="282"/>
      <c r="U75" s="282"/>
      <c r="V75" s="282"/>
      <c r="W75" s="282"/>
      <c r="X75" s="282"/>
      <c r="Y75" s="282"/>
      <c r="Z75" s="282"/>
      <c r="AA75" s="282"/>
      <c r="AB75" s="285"/>
      <c r="AC75" s="287" t="s">
        <v>78</v>
      </c>
      <c r="AD75" s="289"/>
      <c r="AE75" s="441" t="s">
        <v>79</v>
      </c>
      <c r="AG75" s="123" t="s">
        <v>463</v>
      </c>
      <c r="AH75" s="166" t="b">
        <v>0</v>
      </c>
      <c r="AI75" s="167"/>
      <c r="AJ75" s="167"/>
      <c r="AK75" s="167"/>
      <c r="AL75" s="167"/>
      <c r="AM75" s="167"/>
      <c r="AN75" s="167"/>
      <c r="AO75" s="167"/>
      <c r="AP75" s="167"/>
      <c r="AQ75" s="167"/>
      <c r="AR75" s="166" t="str">
        <f t="shared" si="17"/>
        <v/>
      </c>
      <c r="AS75" s="167"/>
      <c r="AT75" s="167"/>
      <c r="AU75" s="167"/>
      <c r="AV75" s="167"/>
      <c r="AW75" s="167"/>
      <c r="AX75" s="167"/>
      <c r="AY75" s="167"/>
      <c r="AZ75" s="167"/>
      <c r="BA75" s="201"/>
      <c r="BB75" s="210">
        <f t="shared" si="18"/>
        <v>99</v>
      </c>
    </row>
    <row r="76" spans="2:54" ht="13.2" customHeight="1">
      <c r="B76" s="430"/>
      <c r="C76" s="431"/>
      <c r="D76" s="431"/>
      <c r="E76" s="431"/>
      <c r="F76" s="431"/>
      <c r="G76" s="431"/>
      <c r="H76" s="431"/>
      <c r="I76" s="431"/>
      <c r="J76" s="431"/>
      <c r="K76" s="431"/>
      <c r="L76" s="431"/>
      <c r="M76" s="431"/>
      <c r="N76" s="431"/>
      <c r="O76" s="432"/>
      <c r="P76" s="475"/>
      <c r="Q76" s="476"/>
      <c r="R76" s="283"/>
      <c r="S76" s="284"/>
      <c r="T76" s="284"/>
      <c r="U76" s="284"/>
      <c r="V76" s="284"/>
      <c r="W76" s="284"/>
      <c r="X76" s="284"/>
      <c r="Y76" s="284"/>
      <c r="Z76" s="284"/>
      <c r="AA76" s="284"/>
      <c r="AB76" s="286"/>
      <c r="AC76" s="288"/>
      <c r="AD76" s="290"/>
      <c r="AE76" s="442"/>
      <c r="AG76" s="123" t="s">
        <v>464</v>
      </c>
      <c r="AH76" s="166" t="b">
        <v>0</v>
      </c>
      <c r="AI76" s="167"/>
      <c r="AJ76" s="167"/>
      <c r="AK76" s="167"/>
      <c r="AL76" s="167"/>
      <c r="AM76" s="167"/>
      <c r="AN76" s="167"/>
      <c r="AO76" s="167"/>
      <c r="AP76" s="167"/>
      <c r="AQ76" s="167"/>
      <c r="AR76" s="166" t="str">
        <f t="shared" si="17"/>
        <v/>
      </c>
      <c r="AS76" s="167"/>
      <c r="AT76" s="167"/>
      <c r="AU76" s="167"/>
      <c r="AV76" s="167"/>
      <c r="AW76" s="167"/>
      <c r="AX76" s="167"/>
      <c r="AY76" s="167"/>
      <c r="AZ76" s="167"/>
      <c r="BA76" s="201"/>
      <c r="BB76" s="210">
        <f t="shared" si="18"/>
        <v>99</v>
      </c>
    </row>
    <row r="77" spans="2:54" ht="25.95" customHeight="1">
      <c r="B77" s="433"/>
      <c r="C77" s="434"/>
      <c r="D77" s="434"/>
      <c r="E77" s="434"/>
      <c r="F77" s="434"/>
      <c r="G77" s="434"/>
      <c r="H77" s="434"/>
      <c r="I77" s="434"/>
      <c r="J77" s="434"/>
      <c r="K77" s="434"/>
      <c r="L77" s="434"/>
      <c r="M77" s="434"/>
      <c r="N77" s="434"/>
      <c r="O77" s="435"/>
      <c r="P77" s="475"/>
      <c r="Q77" s="476"/>
      <c r="R77" s="495"/>
      <c r="S77" s="496"/>
      <c r="T77" s="496"/>
      <c r="U77" s="496"/>
      <c r="V77" s="496"/>
      <c r="W77" s="496"/>
      <c r="X77" s="496"/>
      <c r="Y77" s="496"/>
      <c r="Z77" s="496"/>
      <c r="AA77" s="497"/>
      <c r="AB77" s="214"/>
      <c r="AC77" s="191" t="s">
        <v>78</v>
      </c>
      <c r="AD77" s="213"/>
      <c r="AE77" s="190" t="s">
        <v>79</v>
      </c>
      <c r="AG77" s="123" t="s">
        <v>433</v>
      </c>
      <c r="AH77" s="166" t="b">
        <v>0</v>
      </c>
      <c r="AI77" s="167"/>
      <c r="AJ77" s="167"/>
      <c r="AK77" s="167"/>
      <c r="AL77" s="167"/>
      <c r="AM77" s="167"/>
      <c r="AN77" s="167"/>
      <c r="AO77" s="167"/>
      <c r="AP77" s="167"/>
      <c r="AQ77" s="167"/>
      <c r="AR77" s="166" t="str">
        <f t="shared" si="17"/>
        <v/>
      </c>
      <c r="AS77" s="167"/>
      <c r="AT77" s="167"/>
      <c r="AU77" s="167"/>
      <c r="AV77" s="167"/>
      <c r="AW77" s="167"/>
      <c r="AX77" s="167"/>
      <c r="AY77" s="167"/>
      <c r="AZ77" s="167"/>
      <c r="BA77" s="201"/>
      <c r="BB77" s="210">
        <f t="shared" si="18"/>
        <v>99</v>
      </c>
    </row>
    <row r="78" spans="2:54" ht="12" customHeight="1">
      <c r="B78" s="324" t="s">
        <v>39</v>
      </c>
      <c r="C78" s="325"/>
      <c r="D78" s="325"/>
      <c r="E78" s="325"/>
      <c r="F78" s="325"/>
      <c r="G78" s="325"/>
      <c r="H78" s="325"/>
      <c r="I78" s="325"/>
      <c r="J78" s="325"/>
      <c r="K78" s="325"/>
      <c r="L78" s="325"/>
      <c r="M78" s="325"/>
      <c r="N78" s="325"/>
      <c r="O78" s="326"/>
      <c r="P78" s="475"/>
      <c r="Q78" s="476"/>
      <c r="R78" s="459"/>
      <c r="S78" s="459"/>
      <c r="T78" s="459"/>
      <c r="U78" s="459"/>
      <c r="V78" s="459"/>
      <c r="W78" s="459"/>
      <c r="X78" s="459"/>
      <c r="Y78" s="459"/>
      <c r="Z78" s="459"/>
      <c r="AA78" s="459"/>
      <c r="AB78" s="460"/>
      <c r="AC78" s="462" t="s">
        <v>78</v>
      </c>
      <c r="AD78" s="478"/>
      <c r="AE78" s="479" t="s">
        <v>79</v>
      </c>
      <c r="AG78" s="123" t="s">
        <v>485</v>
      </c>
      <c r="AH78" s="166">
        <v>0</v>
      </c>
      <c r="AI78" s="167"/>
      <c r="AJ78" s="167"/>
      <c r="AK78" s="167"/>
      <c r="AL78" s="167"/>
      <c r="AM78" s="167"/>
      <c r="AN78" s="167"/>
      <c r="AO78" s="167"/>
      <c r="AP78" s="167"/>
      <c r="AQ78" s="167"/>
      <c r="AR78" s="167"/>
      <c r="AS78" s="167"/>
      <c r="AT78" s="167"/>
      <c r="AU78" s="167"/>
      <c r="AV78" s="167"/>
      <c r="AW78" s="167"/>
      <c r="AX78" s="167"/>
      <c r="AY78" s="167"/>
      <c r="AZ78" s="167"/>
      <c r="BA78" s="201"/>
      <c r="BB78" s="203"/>
    </row>
    <row r="79" spans="2:54" ht="13.95" customHeight="1">
      <c r="B79" s="430"/>
      <c r="C79" s="431"/>
      <c r="D79" s="431"/>
      <c r="E79" s="431"/>
      <c r="F79" s="431"/>
      <c r="G79" s="431"/>
      <c r="H79" s="431"/>
      <c r="I79" s="431"/>
      <c r="J79" s="431"/>
      <c r="K79" s="431"/>
      <c r="L79" s="431"/>
      <c r="M79" s="431"/>
      <c r="N79" s="431"/>
      <c r="O79" s="432"/>
      <c r="P79" s="477"/>
      <c r="Q79" s="401"/>
      <c r="R79" s="452"/>
      <c r="S79" s="452"/>
      <c r="T79" s="452"/>
      <c r="U79" s="452"/>
      <c r="V79" s="452"/>
      <c r="W79" s="452"/>
      <c r="X79" s="452"/>
      <c r="Y79" s="452"/>
      <c r="Z79" s="452"/>
      <c r="AA79" s="452"/>
      <c r="AB79" s="461"/>
      <c r="AC79" s="463"/>
      <c r="AD79" s="440"/>
      <c r="AE79" s="480"/>
      <c r="AH79" s="167"/>
      <c r="AI79" s="167"/>
      <c r="AJ79" s="167"/>
      <c r="AK79" s="167"/>
      <c r="AL79" s="167"/>
      <c r="AM79" s="167"/>
      <c r="AN79" s="167"/>
      <c r="AO79" s="167"/>
      <c r="AP79" s="167"/>
      <c r="AQ79" s="167"/>
      <c r="AR79" s="167"/>
      <c r="AS79" s="167"/>
      <c r="AT79" s="167"/>
      <c r="AU79" s="167"/>
      <c r="AV79" s="167"/>
      <c r="AW79" s="167"/>
      <c r="AX79" s="167"/>
      <c r="AY79" s="167"/>
      <c r="AZ79" s="167"/>
      <c r="BA79" s="201"/>
      <c r="BB79" s="203"/>
    </row>
    <row r="80" spans="2:54" ht="24" customHeight="1">
      <c r="B80" s="433"/>
      <c r="C80" s="434"/>
      <c r="D80" s="434"/>
      <c r="E80" s="434"/>
      <c r="F80" s="434"/>
      <c r="G80" s="434"/>
      <c r="H80" s="434"/>
      <c r="I80" s="434"/>
      <c r="J80" s="434"/>
      <c r="K80" s="434"/>
      <c r="L80" s="434"/>
      <c r="M80" s="434"/>
      <c r="N80" s="434"/>
      <c r="O80" s="435"/>
      <c r="P80" s="483" t="s">
        <v>92</v>
      </c>
      <c r="Q80" s="484"/>
      <c r="R80" s="484"/>
      <c r="S80" s="484"/>
      <c r="T80" s="484"/>
      <c r="U80" s="484"/>
      <c r="V80" s="484"/>
      <c r="W80" s="484"/>
      <c r="X80" s="484"/>
      <c r="Y80" s="484"/>
      <c r="Z80" s="484"/>
      <c r="AA80" s="484"/>
      <c r="AB80" s="484"/>
      <c r="AC80" s="484"/>
      <c r="AD80" s="484"/>
      <c r="AE80" s="485"/>
      <c r="AG80" s="121" t="s">
        <v>408</v>
      </c>
      <c r="AH80" s="167"/>
      <c r="AI80" s="167"/>
      <c r="AJ80" s="167"/>
      <c r="AK80" s="167"/>
      <c r="AL80" s="167"/>
      <c r="AM80" s="167"/>
      <c r="AN80" s="167"/>
      <c r="AO80" s="167"/>
      <c r="AP80" s="167"/>
      <c r="AQ80" s="167" t="s">
        <v>409</v>
      </c>
      <c r="AR80" s="167"/>
      <c r="AS80" s="167"/>
      <c r="AT80" s="167"/>
      <c r="AU80" s="167"/>
      <c r="AV80" s="167"/>
      <c r="AW80" s="167"/>
      <c r="AX80" s="167"/>
      <c r="AY80" s="167"/>
      <c r="AZ80" s="201"/>
      <c r="BA80" s="207" t="s">
        <v>410</v>
      </c>
      <c r="BB80" s="203"/>
    </row>
    <row r="81" spans="2:54" ht="12" customHeight="1">
      <c r="B81" s="243" t="s">
        <v>40</v>
      </c>
      <c r="C81" s="244"/>
      <c r="D81" s="244"/>
      <c r="E81" s="244"/>
      <c r="F81" s="244"/>
      <c r="G81" s="244"/>
      <c r="H81" s="244"/>
      <c r="I81" s="244"/>
      <c r="J81" s="244"/>
      <c r="K81" s="244"/>
      <c r="L81" s="244"/>
      <c r="M81" s="244"/>
      <c r="N81" s="244"/>
      <c r="O81" s="245"/>
      <c r="P81" s="330" t="s">
        <v>87</v>
      </c>
      <c r="Q81" s="331"/>
      <c r="R81" s="331"/>
      <c r="S81" s="331"/>
      <c r="T81" s="331"/>
      <c r="U81" s="331"/>
      <c r="V81" s="331"/>
      <c r="W81" s="332"/>
      <c r="X81" s="464" t="s">
        <v>108</v>
      </c>
      <c r="Y81" s="465"/>
      <c r="Z81" s="465"/>
      <c r="AA81" s="466"/>
      <c r="AB81" s="464" t="s">
        <v>41</v>
      </c>
      <c r="AC81" s="465"/>
      <c r="AD81" s="465"/>
      <c r="AE81" s="466"/>
      <c r="AG81" s="123" t="s">
        <v>465</v>
      </c>
      <c r="AH81" s="166">
        <v>0</v>
      </c>
      <c r="AI81" s="166"/>
      <c r="AJ81" s="167"/>
      <c r="AK81" s="167"/>
      <c r="AL81" s="167"/>
      <c r="AM81" s="167"/>
      <c r="AN81" s="167"/>
      <c r="AO81" s="167"/>
      <c r="AP81" s="167"/>
      <c r="AQ81" s="167"/>
      <c r="AR81" s="167"/>
      <c r="AS81" s="167"/>
      <c r="AT81" s="167"/>
      <c r="AU81" s="167"/>
      <c r="AV81" s="167"/>
      <c r="AW81" s="167"/>
      <c r="AX81" s="167"/>
      <c r="AY81" s="167"/>
      <c r="AZ81" s="167"/>
      <c r="BA81" s="201"/>
      <c r="BB81" s="211" t="str">
        <f>IF(AH81=1,1,IF(AH81=2,2,""))</f>
        <v/>
      </c>
    </row>
    <row r="82" spans="2:54" ht="12" customHeight="1">
      <c r="B82" s="430"/>
      <c r="C82" s="431"/>
      <c r="D82" s="431"/>
      <c r="E82" s="431"/>
      <c r="F82" s="431"/>
      <c r="G82" s="431"/>
      <c r="H82" s="431"/>
      <c r="I82" s="431"/>
      <c r="J82" s="431"/>
      <c r="K82" s="431"/>
      <c r="L82" s="431"/>
      <c r="M82" s="431"/>
      <c r="N82" s="431"/>
      <c r="O82" s="432"/>
      <c r="P82" s="336"/>
      <c r="Q82" s="337"/>
      <c r="R82" s="337"/>
      <c r="S82" s="337"/>
      <c r="T82" s="337"/>
      <c r="U82" s="337"/>
      <c r="V82" s="337"/>
      <c r="W82" s="338"/>
      <c r="X82" s="467"/>
      <c r="Y82" s="468"/>
      <c r="Z82" s="468"/>
      <c r="AA82" s="469"/>
      <c r="AB82" s="467"/>
      <c r="AC82" s="468"/>
      <c r="AD82" s="468"/>
      <c r="AE82" s="469"/>
      <c r="AG82" s="123" t="s">
        <v>466</v>
      </c>
      <c r="AH82" s="166">
        <v>0</v>
      </c>
      <c r="AI82" s="166"/>
      <c r="AJ82" s="175" t="s">
        <v>486</v>
      </c>
      <c r="AK82" s="166" t="b">
        <f>IFERROR(AND(ISNUMBER($X$83),$X$83=INT($X$83)),FALSE)</f>
        <v>0</v>
      </c>
      <c r="AL82" s="166" t="b">
        <f>IFERROR(AND(ISNUMBER($AB$83),$AB$83=INT($AB$83)),FALSE)</f>
        <v>0</v>
      </c>
      <c r="AM82" s="167"/>
      <c r="AN82" s="167"/>
      <c r="AO82" s="167"/>
      <c r="AP82" s="167"/>
      <c r="AQ82" s="167"/>
      <c r="AR82" s="167"/>
      <c r="AS82" s="167"/>
      <c r="AT82" s="167"/>
      <c r="AU82" s="167"/>
      <c r="AV82" s="167"/>
      <c r="AW82" s="167"/>
      <c r="AX82" s="167"/>
      <c r="AY82" s="167"/>
      <c r="AZ82" s="167"/>
      <c r="BA82" s="201"/>
      <c r="BB82" s="211">
        <f>IF(AH82=0,99,AH82)</f>
        <v>99</v>
      </c>
    </row>
    <row r="83" spans="2:54" ht="25.2" customHeight="1">
      <c r="B83" s="430"/>
      <c r="C83" s="431"/>
      <c r="D83" s="431"/>
      <c r="E83" s="431"/>
      <c r="F83" s="431"/>
      <c r="G83" s="431"/>
      <c r="H83" s="431"/>
      <c r="I83" s="431"/>
      <c r="J83" s="431"/>
      <c r="K83" s="431"/>
      <c r="L83" s="431"/>
      <c r="M83" s="431"/>
      <c r="N83" s="431"/>
      <c r="O83" s="432"/>
      <c r="P83" s="447" t="s">
        <v>219</v>
      </c>
      <c r="Q83" s="448"/>
      <c r="R83" s="448"/>
      <c r="S83" s="448"/>
      <c r="T83" s="137"/>
      <c r="U83" s="67" t="s">
        <v>208</v>
      </c>
      <c r="V83" s="137"/>
      <c r="W83" s="68" t="s">
        <v>209</v>
      </c>
      <c r="X83" s="295"/>
      <c r="Y83" s="295"/>
      <c r="Z83" s="296"/>
      <c r="AA83" s="146" t="s">
        <v>121</v>
      </c>
      <c r="AB83" s="295"/>
      <c r="AC83" s="295"/>
      <c r="AD83" s="296"/>
      <c r="AE83" s="147" t="s">
        <v>121</v>
      </c>
      <c r="AG83" s="123" t="s">
        <v>467</v>
      </c>
      <c r="AH83" s="166">
        <v>0</v>
      </c>
      <c r="AI83" s="166"/>
      <c r="AJ83" s="175" t="s">
        <v>486</v>
      </c>
      <c r="AK83" s="166" t="b">
        <f>IFERROR(AND(ISNUMBER($X$84),$X$84=INT($X$84)),FALSE)</f>
        <v>0</v>
      </c>
      <c r="AL83" s="166" t="b">
        <f>IFERROR(AND(ISNUMBER($AB$84),$AB$84=INT($AB$84)),FALSE)</f>
        <v>0</v>
      </c>
      <c r="AM83" s="167"/>
      <c r="AN83" s="167"/>
      <c r="AO83" s="167"/>
      <c r="AP83" s="167"/>
      <c r="AQ83" s="167"/>
      <c r="AR83" s="167"/>
      <c r="AS83" s="167"/>
      <c r="AT83" s="167"/>
      <c r="AU83" s="167"/>
      <c r="AV83" s="167"/>
      <c r="AW83" s="167"/>
      <c r="AX83" s="167"/>
      <c r="AY83" s="167"/>
      <c r="AZ83" s="167"/>
      <c r="BA83" s="201"/>
      <c r="BB83" s="211">
        <f>IF(AH83=0,99,AH83)</f>
        <v>99</v>
      </c>
    </row>
    <row r="84" spans="2:54" ht="25.2" customHeight="1">
      <c r="B84" s="433"/>
      <c r="C84" s="434"/>
      <c r="D84" s="434"/>
      <c r="E84" s="434"/>
      <c r="F84" s="434"/>
      <c r="G84" s="434"/>
      <c r="H84" s="434"/>
      <c r="I84" s="434"/>
      <c r="J84" s="434"/>
      <c r="K84" s="434"/>
      <c r="L84" s="434"/>
      <c r="M84" s="434"/>
      <c r="N84" s="434"/>
      <c r="O84" s="435"/>
      <c r="P84" s="447" t="s">
        <v>220</v>
      </c>
      <c r="Q84" s="448"/>
      <c r="R84" s="448"/>
      <c r="S84" s="448"/>
      <c r="T84" s="137"/>
      <c r="U84" s="67" t="s">
        <v>208</v>
      </c>
      <c r="V84" s="137"/>
      <c r="W84" s="68" t="s">
        <v>209</v>
      </c>
      <c r="X84" s="295"/>
      <c r="Y84" s="295"/>
      <c r="Z84" s="296"/>
      <c r="AA84" s="145" t="s">
        <v>121</v>
      </c>
      <c r="AB84" s="295"/>
      <c r="AC84" s="295"/>
      <c r="AD84" s="296"/>
      <c r="AE84" s="47" t="s">
        <v>121</v>
      </c>
      <c r="AH84" s="167"/>
      <c r="AI84" s="167"/>
      <c r="AJ84" s="167"/>
      <c r="AK84" s="167"/>
      <c r="AL84" s="167"/>
      <c r="AM84" s="167"/>
      <c r="AN84" s="167"/>
      <c r="AO84" s="167"/>
      <c r="AP84" s="167"/>
      <c r="AQ84" s="167"/>
      <c r="AR84" s="167"/>
      <c r="AS84" s="167"/>
      <c r="AT84" s="167"/>
      <c r="AU84" s="167"/>
      <c r="AV84" s="167"/>
      <c r="AW84" s="167"/>
      <c r="AX84" s="167"/>
      <c r="AY84" s="167"/>
      <c r="AZ84" s="167"/>
      <c r="BA84" s="201"/>
      <c r="BB84" s="212"/>
    </row>
    <row r="85" spans="2:54" ht="13.2" customHeight="1">
      <c r="B85" s="488" t="s">
        <v>82</v>
      </c>
      <c r="C85" s="489"/>
      <c r="D85" s="489"/>
      <c r="E85" s="489"/>
      <c r="F85" s="490"/>
      <c r="G85" s="514"/>
      <c r="H85" s="454" t="s">
        <v>199</v>
      </c>
      <c r="I85" s="516"/>
      <c r="J85" s="454" t="s">
        <v>196</v>
      </c>
      <c r="K85" s="455" t="s">
        <v>198</v>
      </c>
      <c r="L85" s="455"/>
      <c r="M85" s="455"/>
      <c r="N85" s="455"/>
      <c r="O85" s="456"/>
      <c r="P85" s="297" t="s">
        <v>494</v>
      </c>
      <c r="Q85" s="297"/>
      <c r="R85" s="291" t="s">
        <v>105</v>
      </c>
      <c r="S85" s="292"/>
      <c r="T85" s="292"/>
      <c r="U85" s="292"/>
      <c r="V85" s="292"/>
      <c r="W85" s="292"/>
      <c r="X85" s="293"/>
      <c r="Y85" s="293"/>
      <c r="Z85" s="293"/>
      <c r="AA85" s="292"/>
      <c r="AB85" s="292"/>
      <c r="AC85" s="292"/>
      <c r="AD85" s="292"/>
      <c r="AE85" s="294"/>
      <c r="AG85" s="123" t="s">
        <v>468</v>
      </c>
      <c r="AH85" s="166">
        <v>0</v>
      </c>
      <c r="AI85" s="166"/>
      <c r="AJ85" s="167"/>
      <c r="AK85" s="167"/>
      <c r="AL85" s="167"/>
      <c r="AM85" s="167"/>
      <c r="AN85" s="167"/>
      <c r="AO85" s="167"/>
      <c r="AP85" s="167"/>
      <c r="AQ85" s="167"/>
      <c r="AR85" s="166"/>
      <c r="AS85" s="166"/>
      <c r="AT85" s="167"/>
      <c r="AU85" s="167"/>
      <c r="AV85" s="167"/>
      <c r="AW85" s="167"/>
      <c r="AX85" s="167"/>
      <c r="AY85" s="167"/>
      <c r="AZ85" s="167"/>
      <c r="BA85" s="201"/>
      <c r="BB85" s="211" t="str">
        <f>IF(AH85=0,"",AH85)</f>
        <v/>
      </c>
    </row>
    <row r="86" spans="2:54" ht="19.95" customHeight="1">
      <c r="B86" s="491"/>
      <c r="C86" s="492"/>
      <c r="D86" s="492"/>
      <c r="E86" s="492"/>
      <c r="F86" s="493"/>
      <c r="G86" s="515"/>
      <c r="H86" s="236"/>
      <c r="I86" s="517"/>
      <c r="J86" s="236"/>
      <c r="K86" s="457"/>
      <c r="L86" s="457"/>
      <c r="M86" s="457"/>
      <c r="N86" s="457"/>
      <c r="O86" s="458"/>
      <c r="P86" s="297"/>
      <c r="Q86" s="297"/>
      <c r="R86" s="276" t="s">
        <v>106</v>
      </c>
      <c r="S86" s="277"/>
      <c r="T86" s="343"/>
      <c r="U86" s="343"/>
      <c r="V86" s="343"/>
      <c r="W86" s="343"/>
      <c r="X86" s="343"/>
      <c r="Y86" s="481" t="s">
        <v>107</v>
      </c>
      <c r="Z86" s="481"/>
      <c r="AA86" s="343"/>
      <c r="AB86" s="343"/>
      <c r="AC86" s="343"/>
      <c r="AD86" s="343"/>
      <c r="AE86" s="568"/>
      <c r="AG86" s="123" t="s">
        <v>469</v>
      </c>
      <c r="AH86" s="166" t="b">
        <v>0</v>
      </c>
      <c r="AI86" s="167"/>
      <c r="AJ86" s="167"/>
      <c r="AK86" s="167"/>
      <c r="AL86" s="167"/>
      <c r="AM86" s="167"/>
      <c r="AN86" s="167"/>
      <c r="AO86" s="167"/>
      <c r="AP86" s="167"/>
      <c r="AQ86" s="167"/>
      <c r="AR86" s="166" t="str">
        <f>IF(AH86,1,"")</f>
        <v/>
      </c>
      <c r="AS86" s="167"/>
      <c r="AT86" s="167"/>
      <c r="AU86" s="167"/>
      <c r="AV86" s="167"/>
      <c r="AW86" s="167"/>
      <c r="AX86" s="167"/>
      <c r="AY86" s="167"/>
      <c r="AZ86" s="167"/>
      <c r="BA86" s="201"/>
      <c r="BB86" s="211">
        <f>IF(AR86=1,1,99)</f>
        <v>99</v>
      </c>
    </row>
    <row r="87" spans="2:54" ht="16.95" customHeight="1">
      <c r="B87" s="330" t="s">
        <v>88</v>
      </c>
      <c r="C87" s="331"/>
      <c r="D87" s="282"/>
      <c r="E87" s="282"/>
      <c r="F87" s="282"/>
      <c r="G87" s="282"/>
      <c r="H87" s="282"/>
      <c r="I87" s="282"/>
      <c r="J87" s="282"/>
      <c r="K87" s="282"/>
      <c r="L87" s="282"/>
      <c r="M87" s="282"/>
      <c r="N87" s="282"/>
      <c r="O87" s="451"/>
      <c r="P87" s="297"/>
      <c r="Q87" s="297"/>
      <c r="R87" s="300" t="s">
        <v>495</v>
      </c>
      <c r="S87" s="301"/>
      <c r="T87" s="301"/>
      <c r="U87" s="301"/>
      <c r="V87" s="301"/>
      <c r="W87" s="301"/>
      <c r="X87" s="301"/>
      <c r="Y87" s="301"/>
      <c r="Z87" s="301"/>
      <c r="AA87" s="301"/>
      <c r="AB87" s="301"/>
      <c r="AC87" s="301"/>
      <c r="AD87" s="301"/>
      <c r="AE87" s="302"/>
      <c r="AG87" s="123" t="s">
        <v>470</v>
      </c>
      <c r="AH87" s="166" t="b">
        <v>0</v>
      </c>
      <c r="AI87" s="176"/>
      <c r="AJ87" s="167"/>
      <c r="AK87" s="167"/>
      <c r="AL87" s="167"/>
      <c r="AM87" s="167"/>
      <c r="AN87" s="167"/>
      <c r="AO87" s="167"/>
      <c r="AP87" s="167"/>
      <c r="AQ87" s="167"/>
      <c r="AR87" s="166" t="str">
        <f t="shared" ref="AR87:AR92" si="19">IF(AH87,1,"")</f>
        <v/>
      </c>
      <c r="AS87" s="167"/>
      <c r="AT87" s="167"/>
      <c r="AU87" s="167"/>
      <c r="AV87" s="167"/>
      <c r="AW87" s="167"/>
      <c r="AX87" s="167"/>
      <c r="AY87" s="167"/>
      <c r="AZ87" s="167"/>
      <c r="BA87" s="201"/>
      <c r="BB87" s="211">
        <f t="shared" ref="BB87:BB92" si="20">IF(AR87=1,1,99)</f>
        <v>99</v>
      </c>
    </row>
    <row r="88" spans="2:54" ht="25.95" customHeight="1">
      <c r="B88" s="336"/>
      <c r="C88" s="337"/>
      <c r="D88" s="452"/>
      <c r="E88" s="452"/>
      <c r="F88" s="452"/>
      <c r="G88" s="452"/>
      <c r="H88" s="452"/>
      <c r="I88" s="452"/>
      <c r="J88" s="452"/>
      <c r="K88" s="452"/>
      <c r="L88" s="452"/>
      <c r="M88" s="452"/>
      <c r="N88" s="452"/>
      <c r="O88" s="453"/>
      <c r="P88" s="297"/>
      <c r="Q88" s="297"/>
      <c r="R88" s="278" t="s">
        <v>109</v>
      </c>
      <c r="S88" s="279"/>
      <c r="T88" s="395"/>
      <c r="U88" s="395"/>
      <c r="V88" s="395"/>
      <c r="W88" s="395"/>
      <c r="X88" s="395"/>
      <c r="Y88" s="482" t="s">
        <v>496</v>
      </c>
      <c r="Z88" s="482"/>
      <c r="AA88" s="395"/>
      <c r="AB88" s="395"/>
      <c r="AC88" s="395"/>
      <c r="AD88" s="395"/>
      <c r="AE88" s="396"/>
      <c r="AG88" s="123" t="s">
        <v>471</v>
      </c>
      <c r="AH88" s="166" t="b">
        <v>0</v>
      </c>
      <c r="AI88" s="167"/>
      <c r="AJ88" s="167"/>
      <c r="AK88" s="167"/>
      <c r="AL88" s="167"/>
      <c r="AM88" s="167"/>
      <c r="AN88" s="167"/>
      <c r="AO88" s="167"/>
      <c r="AP88" s="167"/>
      <c r="AQ88" s="167"/>
      <c r="AR88" s="166" t="str">
        <f t="shared" si="19"/>
        <v/>
      </c>
      <c r="AS88" s="167"/>
      <c r="AT88" s="167"/>
      <c r="AU88" s="167"/>
      <c r="AV88" s="167"/>
      <c r="AW88" s="167"/>
      <c r="AX88" s="167"/>
      <c r="AY88" s="167"/>
      <c r="AZ88" s="167"/>
      <c r="BA88" s="201"/>
      <c r="BB88" s="211">
        <f t="shared" si="20"/>
        <v>99</v>
      </c>
    </row>
    <row r="89" spans="2:54" ht="22.95" customHeight="1">
      <c r="B89" s="46" t="s">
        <v>125</v>
      </c>
      <c r="C89" s="25"/>
      <c r="D89" s="471"/>
      <c r="E89" s="471"/>
      <c r="F89" s="471"/>
      <c r="G89" s="471"/>
      <c r="H89" s="471"/>
      <c r="I89" s="494" t="s">
        <v>123</v>
      </c>
      <c r="J89" s="494"/>
      <c r="K89" s="471"/>
      <c r="L89" s="471"/>
      <c r="M89" s="471"/>
      <c r="N89" s="471"/>
      <c r="O89" s="472"/>
      <c r="P89" s="297"/>
      <c r="Q89" s="297"/>
      <c r="R89" s="298" t="s">
        <v>122</v>
      </c>
      <c r="S89" s="299"/>
      <c r="T89" s="420"/>
      <c r="U89" s="420"/>
      <c r="V89" s="420"/>
      <c r="W89" s="420"/>
      <c r="X89" s="420"/>
      <c r="Y89" s="419" t="s">
        <v>123</v>
      </c>
      <c r="Z89" s="419"/>
      <c r="AA89" s="420"/>
      <c r="AB89" s="420"/>
      <c r="AC89" s="420"/>
      <c r="AD89" s="420"/>
      <c r="AE89" s="421"/>
      <c r="AG89" s="124" t="s">
        <v>474</v>
      </c>
      <c r="AH89" s="166" t="b">
        <v>0</v>
      </c>
      <c r="AI89" s="167"/>
      <c r="AJ89" s="167"/>
      <c r="AK89" s="167"/>
      <c r="AL89" s="167"/>
      <c r="AM89" s="167"/>
      <c r="AN89" s="167"/>
      <c r="AO89" s="167"/>
      <c r="AP89" s="167"/>
      <c r="AQ89" s="167"/>
      <c r="AR89" s="166" t="str">
        <f t="shared" si="19"/>
        <v/>
      </c>
      <c r="AS89" s="167"/>
      <c r="AT89" s="167"/>
      <c r="AU89" s="167"/>
      <c r="AV89" s="167"/>
      <c r="AW89" s="167"/>
      <c r="AX89" s="167"/>
      <c r="AY89" s="167"/>
      <c r="AZ89" s="167"/>
      <c r="BA89" s="201"/>
      <c r="BB89" s="211">
        <f t="shared" si="20"/>
        <v>99</v>
      </c>
    </row>
    <row r="90" spans="2:54" ht="22.95" customHeight="1">
      <c r="B90" s="528" t="s">
        <v>83</v>
      </c>
      <c r="C90" s="529"/>
      <c r="D90" s="133"/>
      <c r="E90" s="470" t="s">
        <v>200</v>
      </c>
      <c r="F90" s="470"/>
      <c r="G90" s="133"/>
      <c r="H90" s="65" t="s">
        <v>201</v>
      </c>
      <c r="I90" s="133"/>
      <c r="J90" s="65" t="s">
        <v>203</v>
      </c>
      <c r="K90" s="133"/>
      <c r="L90" s="65" t="s">
        <v>204</v>
      </c>
      <c r="M90" s="133"/>
      <c r="N90" s="65" t="s">
        <v>205</v>
      </c>
      <c r="O90" s="64"/>
      <c r="P90" s="297"/>
      <c r="Q90" s="297"/>
      <c r="R90" s="449" t="s">
        <v>124</v>
      </c>
      <c r="S90" s="450"/>
      <c r="T90" s="135"/>
      <c r="U90" s="303" t="s">
        <v>210</v>
      </c>
      <c r="V90" s="303"/>
      <c r="W90" s="135"/>
      <c r="X90" s="182" t="s">
        <v>211</v>
      </c>
      <c r="Y90" s="135"/>
      <c r="Z90" s="182" t="s">
        <v>212</v>
      </c>
      <c r="AA90" s="135"/>
      <c r="AB90" s="192" t="s">
        <v>213</v>
      </c>
      <c r="AC90" s="304"/>
      <c r="AD90" s="304"/>
      <c r="AE90" s="69" t="s">
        <v>207</v>
      </c>
      <c r="AG90" s="123" t="s">
        <v>472</v>
      </c>
      <c r="AH90" s="166" t="b">
        <v>0</v>
      </c>
      <c r="AI90" s="167"/>
      <c r="AJ90" s="167"/>
      <c r="AK90" s="167"/>
      <c r="AL90" s="167"/>
      <c r="AM90" s="167"/>
      <c r="AN90" s="167"/>
      <c r="AO90" s="167"/>
      <c r="AP90" s="167"/>
      <c r="AQ90" s="167"/>
      <c r="AR90" s="166" t="str">
        <f t="shared" si="19"/>
        <v/>
      </c>
      <c r="AS90" s="167"/>
      <c r="AT90" s="167"/>
      <c r="AU90" s="167"/>
      <c r="AV90" s="167"/>
      <c r="AW90" s="167"/>
      <c r="AX90" s="167"/>
      <c r="AY90" s="167"/>
      <c r="AZ90" s="167"/>
      <c r="BA90" s="201"/>
      <c r="BB90" s="211">
        <f t="shared" si="20"/>
        <v>99</v>
      </c>
    </row>
    <row r="91" spans="2:54" ht="22.95" customHeight="1">
      <c r="B91" s="311"/>
      <c r="C91" s="312"/>
      <c r="D91" s="135"/>
      <c r="E91" s="306" t="s">
        <v>202</v>
      </c>
      <c r="F91" s="306"/>
      <c r="G91" s="135"/>
      <c r="H91" s="307" t="s">
        <v>206</v>
      </c>
      <c r="I91" s="307"/>
      <c r="J91" s="343"/>
      <c r="K91" s="343"/>
      <c r="L91" s="343"/>
      <c r="M91" s="343"/>
      <c r="N91" s="343"/>
      <c r="O91" s="66" t="s">
        <v>152</v>
      </c>
      <c r="P91" s="280" t="s">
        <v>86</v>
      </c>
      <c r="Q91" s="280"/>
      <c r="R91" s="224"/>
      <c r="S91" s="273" t="s">
        <v>216</v>
      </c>
      <c r="T91" s="273"/>
      <c r="U91" s="273"/>
      <c r="V91" s="273"/>
      <c r="W91" s="225"/>
      <c r="X91" s="272" t="s">
        <v>217</v>
      </c>
      <c r="Y91" s="272"/>
      <c r="Z91" s="272"/>
      <c r="AA91" s="271" t="s">
        <v>218</v>
      </c>
      <c r="AB91" s="271"/>
      <c r="AC91" s="270"/>
      <c r="AD91" s="270"/>
      <c r="AE91" s="226" t="s">
        <v>207</v>
      </c>
      <c r="AG91" s="123" t="s">
        <v>473</v>
      </c>
      <c r="AH91" s="169" t="b">
        <v>0</v>
      </c>
      <c r="AI91" s="167"/>
      <c r="AJ91" s="167"/>
      <c r="AK91" s="167"/>
      <c r="AL91" s="167"/>
      <c r="AM91" s="167"/>
      <c r="AN91" s="167"/>
      <c r="AO91" s="167"/>
      <c r="AP91" s="167"/>
      <c r="AQ91" s="167"/>
      <c r="AR91" s="166" t="str">
        <f t="shared" si="19"/>
        <v/>
      </c>
      <c r="AS91" s="167"/>
      <c r="AT91" s="167"/>
      <c r="AU91" s="167"/>
      <c r="AV91" s="167"/>
      <c r="AW91" s="167"/>
      <c r="AX91" s="167"/>
      <c r="AY91" s="167"/>
      <c r="AZ91" s="167"/>
      <c r="BA91" s="201"/>
      <c r="BB91" s="211">
        <f t="shared" si="20"/>
        <v>99</v>
      </c>
    </row>
    <row r="92" spans="2:54" ht="22.95" customHeight="1">
      <c r="B92" s="23" t="s">
        <v>84</v>
      </c>
      <c r="C92" s="24"/>
      <c r="D92" s="24"/>
      <c r="E92" s="24"/>
      <c r="F92" s="24"/>
      <c r="G92" s="24"/>
      <c r="H92" s="24" t="s">
        <v>85</v>
      </c>
      <c r="I92" s="140"/>
      <c r="J92" s="138"/>
      <c r="K92" s="140" t="s">
        <v>136</v>
      </c>
      <c r="L92" s="138"/>
      <c r="M92" s="138"/>
      <c r="N92" s="140" t="s">
        <v>137</v>
      </c>
      <c r="O92" s="140"/>
      <c r="P92" s="280"/>
      <c r="Q92" s="280"/>
      <c r="R92" s="268" t="s">
        <v>214</v>
      </c>
      <c r="S92" s="269"/>
      <c r="T92" s="269"/>
      <c r="U92" s="269"/>
      <c r="V92" s="269"/>
      <c r="W92" s="269"/>
      <c r="X92" s="269"/>
      <c r="Y92" s="269"/>
      <c r="Z92" s="269"/>
      <c r="AA92" s="269"/>
      <c r="AB92" s="227"/>
      <c r="AC92" s="228"/>
      <c r="AD92" s="227" t="s">
        <v>215</v>
      </c>
      <c r="AE92" s="229"/>
      <c r="AG92" s="123" t="s">
        <v>478</v>
      </c>
      <c r="AH92" s="166" t="b">
        <v>0</v>
      </c>
      <c r="AI92" s="167"/>
      <c r="AJ92" s="167"/>
      <c r="AK92" s="167"/>
      <c r="AL92" s="167"/>
      <c r="AM92" s="167"/>
      <c r="AN92" s="167"/>
      <c r="AO92" s="167"/>
      <c r="AP92" s="167"/>
      <c r="AQ92" s="167"/>
      <c r="AR92" s="166" t="str">
        <f t="shared" si="19"/>
        <v/>
      </c>
      <c r="AS92" s="167"/>
      <c r="AT92" s="167"/>
      <c r="AU92" s="167"/>
      <c r="AV92" s="167"/>
      <c r="AW92" s="167"/>
      <c r="AX92" s="167"/>
      <c r="AY92" s="167"/>
      <c r="AZ92" s="167"/>
      <c r="BA92" s="201"/>
      <c r="BB92" s="211">
        <f t="shared" si="20"/>
        <v>99</v>
      </c>
    </row>
    <row r="93" spans="2:54">
      <c r="AC93" s="70"/>
      <c r="AG93" s="123" t="s">
        <v>475</v>
      </c>
      <c r="AH93" s="169">
        <v>0</v>
      </c>
      <c r="AI93" s="169"/>
      <c r="AJ93" s="167"/>
      <c r="AK93" s="167"/>
      <c r="AL93" s="167"/>
      <c r="AM93" s="167"/>
      <c r="AN93" s="167"/>
      <c r="AO93" s="167"/>
      <c r="AP93" s="167"/>
      <c r="AQ93" s="167"/>
      <c r="AR93" s="166"/>
      <c r="AS93" s="166"/>
      <c r="AT93" s="167"/>
      <c r="AU93" s="167"/>
      <c r="AV93" s="167"/>
      <c r="AW93" s="167"/>
      <c r="AX93" s="167"/>
      <c r="AY93" s="167"/>
      <c r="AZ93" s="167"/>
      <c r="BA93" s="201"/>
      <c r="BB93" s="211">
        <f>IF(AH93=0,99,AH93)</f>
        <v>99</v>
      </c>
    </row>
    <row r="94" spans="2:54">
      <c r="AG94" s="123" t="s">
        <v>476</v>
      </c>
      <c r="AH94" s="166">
        <v>0</v>
      </c>
      <c r="AI94" s="166"/>
      <c r="AJ94" s="166"/>
      <c r="AK94" s="166"/>
      <c r="AL94" s="167"/>
      <c r="AM94" s="167"/>
      <c r="AN94" s="167"/>
      <c r="AO94" s="167"/>
      <c r="AP94" s="167"/>
      <c r="AQ94" s="167"/>
      <c r="AR94" s="166"/>
      <c r="AS94" s="166"/>
      <c r="AT94" s="166"/>
      <c r="AU94" s="166"/>
      <c r="AV94" s="167"/>
      <c r="AW94" s="167"/>
      <c r="AX94" s="167"/>
      <c r="AY94" s="167"/>
      <c r="AZ94" s="167"/>
      <c r="BA94" s="201"/>
      <c r="BB94" s="211" t="str">
        <f>IF(AH94=1,1,IF(AH94=2,2,IF(AH94=3,3,IF(AH94=4,4,""))))</f>
        <v/>
      </c>
    </row>
    <row r="95" spans="2:54">
      <c r="AG95" s="123" t="s">
        <v>477</v>
      </c>
      <c r="AH95" s="168">
        <v>0</v>
      </c>
      <c r="AI95" s="168"/>
      <c r="AJ95" s="167"/>
      <c r="AK95" s="167"/>
      <c r="AL95" s="167"/>
      <c r="AM95" s="167"/>
      <c r="AN95" s="167"/>
      <c r="AO95" s="167"/>
      <c r="AP95" s="167"/>
      <c r="AQ95" s="167"/>
      <c r="AR95" s="166"/>
      <c r="AS95" s="166"/>
      <c r="AT95" s="167"/>
      <c r="AU95" s="167"/>
      <c r="AV95" s="167"/>
      <c r="AW95" s="167"/>
      <c r="AX95" s="167"/>
      <c r="AY95" s="167"/>
      <c r="AZ95" s="167"/>
      <c r="BA95" s="201"/>
      <c r="BB95" s="211" t="str">
        <f>IF(AH95=1,1,IF(AH95=2,2,""))</f>
        <v/>
      </c>
    </row>
    <row r="96" spans="2:54">
      <c r="AH96" s="167"/>
      <c r="AI96" s="167"/>
      <c r="AJ96" s="167"/>
      <c r="AK96" s="167"/>
      <c r="AL96" s="167"/>
      <c r="AM96" s="167"/>
      <c r="AN96" s="167"/>
      <c r="AO96" s="167"/>
      <c r="AP96" s="167"/>
      <c r="AQ96" s="167"/>
      <c r="AR96" s="167"/>
      <c r="AS96" s="167"/>
      <c r="AT96" s="167"/>
      <c r="AU96" s="167"/>
      <c r="AV96" s="167"/>
      <c r="AW96" s="167"/>
      <c r="AX96" s="167"/>
      <c r="AY96" s="167"/>
      <c r="AZ96" s="167"/>
      <c r="BA96" s="201"/>
      <c r="BB96" s="203"/>
    </row>
  </sheetData>
  <sheetProtection algorithmName="SHA-512" hashValue="phNxoWt9uWBYEmC8CueymJzaODX2lmFKGyYZVNowjIgzGCzNAlBDougUABIg42W6KnkKEtN/o5npSfvu+gOk6g==" saltValue="3CM7pYji2kX8oy9bW83MYw==" spinCount="100000" sheet="1" scenarios="1"/>
  <dataConsolidate/>
  <mergeCells count="346">
    <mergeCell ref="N17:O17"/>
    <mergeCell ref="N18:O18"/>
    <mergeCell ref="Q15:R15"/>
    <mergeCell ref="Q16:R16"/>
    <mergeCell ref="Q17:R17"/>
    <mergeCell ref="Q18:R18"/>
    <mergeCell ref="Q33:R33"/>
    <mergeCell ref="Z59:AA59"/>
    <mergeCell ref="AC59:AE59"/>
    <mergeCell ref="N45:W45"/>
    <mergeCell ref="AD46:AE46"/>
    <mergeCell ref="AD45:AE45"/>
    <mergeCell ref="AD44:AE44"/>
    <mergeCell ref="Q58:R58"/>
    <mergeCell ref="S58:T58"/>
    <mergeCell ref="Q59:R59"/>
    <mergeCell ref="T59:U59"/>
    <mergeCell ref="Z48:AA48"/>
    <mergeCell ref="Z47:AA47"/>
    <mergeCell ref="O37:S37"/>
    <mergeCell ref="U37:Y37"/>
    <mergeCell ref="U38:Y38"/>
    <mergeCell ref="O38:S38"/>
    <mergeCell ref="O39:R39"/>
    <mergeCell ref="Z30:AA30"/>
    <mergeCell ref="R31:W31"/>
    <mergeCell ref="W29:X29"/>
    <mergeCell ref="V30:W30"/>
    <mergeCell ref="B36:AE36"/>
    <mergeCell ref="T40:U40"/>
    <mergeCell ref="P40:Q40"/>
    <mergeCell ref="B39:M39"/>
    <mergeCell ref="B40:M40"/>
    <mergeCell ref="AB32:AE32"/>
    <mergeCell ref="H65:I65"/>
    <mergeCell ref="N66:O66"/>
    <mergeCell ref="B59:O59"/>
    <mergeCell ref="N62:U62"/>
    <mergeCell ref="B60:O60"/>
    <mergeCell ref="B49:M49"/>
    <mergeCell ref="T88:X88"/>
    <mergeCell ref="AA86:AE86"/>
    <mergeCell ref="X31:AE31"/>
    <mergeCell ref="AD43:AE43"/>
    <mergeCell ref="W60:AE60"/>
    <mergeCell ref="B4:E4"/>
    <mergeCell ref="F4:H4"/>
    <mergeCell ref="N65:O65"/>
    <mergeCell ref="N20:P20"/>
    <mergeCell ref="Q20:R20"/>
    <mergeCell ref="C9:E9"/>
    <mergeCell ref="G9:H9"/>
    <mergeCell ref="I9:J9"/>
    <mergeCell ref="K28:L28"/>
    <mergeCell ref="F15:G15"/>
    <mergeCell ref="F16:G16"/>
    <mergeCell ref="D20:E20"/>
    <mergeCell ref="B25:I25"/>
    <mergeCell ref="B26:I26"/>
    <mergeCell ref="H14:I14"/>
    <mergeCell ref="D54:X54"/>
    <mergeCell ref="X20:Y20"/>
    <mergeCell ref="X12:AA13"/>
    <mergeCell ref="H12:S13"/>
    <mergeCell ref="T15:W15"/>
    <mergeCell ref="N15:O15"/>
    <mergeCell ref="N16:O16"/>
    <mergeCell ref="P49:W49"/>
    <mergeCell ref="V40:W40"/>
    <mergeCell ref="J91:N91"/>
    <mergeCell ref="G85:G86"/>
    <mergeCell ref="H85:H86"/>
    <mergeCell ref="I85:I86"/>
    <mergeCell ref="M70:O70"/>
    <mergeCell ref="M71:O71"/>
    <mergeCell ref="U67:V67"/>
    <mergeCell ref="B29:I29"/>
    <mergeCell ref="B32:I32"/>
    <mergeCell ref="N42:P42"/>
    <mergeCell ref="B31:O31"/>
    <mergeCell ref="R41:T41"/>
    <mergeCell ref="R42:T42"/>
    <mergeCell ref="V41:Y41"/>
    <mergeCell ref="V42:Y42"/>
    <mergeCell ref="B91:C91"/>
    <mergeCell ref="B90:C90"/>
    <mergeCell ref="B87:C88"/>
    <mergeCell ref="C70:F70"/>
    <mergeCell ref="C71:F71"/>
    <mergeCell ref="H71:K71"/>
    <mergeCell ref="H70:K70"/>
    <mergeCell ref="C72:F72"/>
    <mergeCell ref="X67:Z67"/>
    <mergeCell ref="B2:AE2"/>
    <mergeCell ref="D89:H89"/>
    <mergeCell ref="J15:K15"/>
    <mergeCell ref="J16:K16"/>
    <mergeCell ref="J17:K17"/>
    <mergeCell ref="J18:K18"/>
    <mergeCell ref="J19:K19"/>
    <mergeCell ref="J62:K64"/>
    <mergeCell ref="J66:K66"/>
    <mergeCell ref="J65:K65"/>
    <mergeCell ref="B85:F86"/>
    <mergeCell ref="I89:J89"/>
    <mergeCell ref="R77:AA77"/>
    <mergeCell ref="R74:AA74"/>
    <mergeCell ref="R73:AA73"/>
    <mergeCell ref="R72:AA72"/>
    <mergeCell ref="R71:AA71"/>
    <mergeCell ref="R70:AA70"/>
    <mergeCell ref="B11:E11"/>
    <mergeCell ref="D62:E64"/>
    <mergeCell ref="D65:E65"/>
    <mergeCell ref="D66:E66"/>
    <mergeCell ref="B58:O58"/>
    <mergeCell ref="AB19:AC19"/>
    <mergeCell ref="R90:S90"/>
    <mergeCell ref="D87:O88"/>
    <mergeCell ref="J85:J86"/>
    <mergeCell ref="K85:O86"/>
    <mergeCell ref="R78:AA79"/>
    <mergeCell ref="AB78:AB79"/>
    <mergeCell ref="AC78:AC79"/>
    <mergeCell ref="P81:W82"/>
    <mergeCell ref="X81:AA82"/>
    <mergeCell ref="AB81:AE82"/>
    <mergeCell ref="E90:F90"/>
    <mergeCell ref="B79:O80"/>
    <mergeCell ref="B78:O78"/>
    <mergeCell ref="K89:O89"/>
    <mergeCell ref="B82:O84"/>
    <mergeCell ref="P75:Q79"/>
    <mergeCell ref="AD78:AD79"/>
    <mergeCell ref="AE78:AE79"/>
    <mergeCell ref="Y86:Z86"/>
    <mergeCell ref="T86:X86"/>
    <mergeCell ref="Y88:Z88"/>
    <mergeCell ref="P83:S83"/>
    <mergeCell ref="P80:AE80"/>
    <mergeCell ref="B81:O81"/>
    <mergeCell ref="Y89:Z89"/>
    <mergeCell ref="AA89:AE89"/>
    <mergeCell ref="T89:X89"/>
    <mergeCell ref="P69:U69"/>
    <mergeCell ref="C73:G73"/>
    <mergeCell ref="H72:O72"/>
    <mergeCell ref="I73:J73"/>
    <mergeCell ref="K73:N73"/>
    <mergeCell ref="B75:O75"/>
    <mergeCell ref="B76:O77"/>
    <mergeCell ref="B69:G69"/>
    <mergeCell ref="AB70:AE70"/>
    <mergeCell ref="AC74:AD74"/>
    <mergeCell ref="AE75:AE76"/>
    <mergeCell ref="L69:O69"/>
    <mergeCell ref="Z69:AE69"/>
    <mergeCell ref="L74:O74"/>
    <mergeCell ref="P84:S84"/>
    <mergeCell ref="B67:O67"/>
    <mergeCell ref="B66:C66"/>
    <mergeCell ref="B62:C64"/>
    <mergeCell ref="R63:S64"/>
    <mergeCell ref="P63:Q64"/>
    <mergeCell ref="AA88:AE88"/>
    <mergeCell ref="AC39:AE39"/>
    <mergeCell ref="AC67:AE67"/>
    <mergeCell ref="P71:Q74"/>
    <mergeCell ref="AC71:AD71"/>
    <mergeCell ref="AC72:AD72"/>
    <mergeCell ref="AC73:AD73"/>
    <mergeCell ref="Z43:AA43"/>
    <mergeCell ref="R66:S66"/>
    <mergeCell ref="Q67:S67"/>
    <mergeCell ref="P70:Q70"/>
    <mergeCell ref="B57:AE57"/>
    <mergeCell ref="F65:G65"/>
    <mergeCell ref="AD61:AE61"/>
    <mergeCell ref="AD62:AE64"/>
    <mergeCell ref="AB62:AC64"/>
    <mergeCell ref="Z62:AA64"/>
    <mergeCell ref="L65:M65"/>
    <mergeCell ref="AD47:AE47"/>
    <mergeCell ref="AD66:AE66"/>
    <mergeCell ref="AD65:AE65"/>
    <mergeCell ref="AB66:AC66"/>
    <mergeCell ref="AB65:AC65"/>
    <mergeCell ref="Z66:AA66"/>
    <mergeCell ref="Z65:AA65"/>
    <mergeCell ref="X66:Y66"/>
    <mergeCell ref="X65:Y65"/>
    <mergeCell ref="Z19:AA19"/>
    <mergeCell ref="W58:AA58"/>
    <mergeCell ref="AB58:AE58"/>
    <mergeCell ref="W59:X59"/>
    <mergeCell ref="N43:W43"/>
    <mergeCell ref="N44:W44"/>
    <mergeCell ref="N48:W48"/>
    <mergeCell ref="N47:W47"/>
    <mergeCell ref="AD20:AE20"/>
    <mergeCell ref="AA41:AE41"/>
    <mergeCell ref="AC42:AD42"/>
    <mergeCell ref="Z40:AE40"/>
    <mergeCell ref="R40:S40"/>
    <mergeCell ref="B23:O23"/>
    <mergeCell ref="I33:J33"/>
    <mergeCell ref="K33:L33"/>
    <mergeCell ref="X17:Y17"/>
    <mergeCell ref="Z17:AA17"/>
    <mergeCell ref="AD16:AE16"/>
    <mergeCell ref="AD17:AE17"/>
    <mergeCell ref="AD18:AE18"/>
    <mergeCell ref="X18:Y18"/>
    <mergeCell ref="Z18:AA18"/>
    <mergeCell ref="T18:W18"/>
    <mergeCell ref="T16:W16"/>
    <mergeCell ref="T17:W17"/>
    <mergeCell ref="R5:AE5"/>
    <mergeCell ref="R6:AE6"/>
    <mergeCell ref="R7:AE7"/>
    <mergeCell ref="R8:AE8"/>
    <mergeCell ref="F11:S11"/>
    <mergeCell ref="F12:G14"/>
    <mergeCell ref="F17:G17"/>
    <mergeCell ref="F18:G18"/>
    <mergeCell ref="F19:G19"/>
    <mergeCell ref="T11:AE11"/>
    <mergeCell ref="Q14:S14"/>
    <mergeCell ref="T12:W14"/>
    <mergeCell ref="Z14:AA14"/>
    <mergeCell ref="X14:Y14"/>
    <mergeCell ref="X19:Y19"/>
    <mergeCell ref="AB15:AC15"/>
    <mergeCell ref="AB16:AC16"/>
    <mergeCell ref="AB17:AC17"/>
    <mergeCell ref="AB18:AC18"/>
    <mergeCell ref="AD15:AE15"/>
    <mergeCell ref="X15:Y15"/>
    <mergeCell ref="Z15:AA15"/>
    <mergeCell ref="X16:Y16"/>
    <mergeCell ref="Z16:AA16"/>
    <mergeCell ref="H66:I66"/>
    <mergeCell ref="N19:O19"/>
    <mergeCell ref="N5:Q5"/>
    <mergeCell ref="N6:Q6"/>
    <mergeCell ref="N7:Q7"/>
    <mergeCell ref="N8:Q8"/>
    <mergeCell ref="H20:I20"/>
    <mergeCell ref="J20:K20"/>
    <mergeCell ref="N14:P14"/>
    <mergeCell ref="I28:J28"/>
    <mergeCell ref="B24:I24"/>
    <mergeCell ref="P23:Y23"/>
    <mergeCell ref="P24:Y24"/>
    <mergeCell ref="X39:AA39"/>
    <mergeCell ref="T39:V39"/>
    <mergeCell ref="F66:G66"/>
    <mergeCell ref="W32:Z32"/>
    <mergeCell ref="T66:U66"/>
    <mergeCell ref="L66:M66"/>
    <mergeCell ref="N41:P41"/>
    <mergeCell ref="P60:S60"/>
    <mergeCell ref="N64:O64"/>
    <mergeCell ref="N63:O63"/>
    <mergeCell ref="R65:S65"/>
    <mergeCell ref="AB84:AD84"/>
    <mergeCell ref="R87:AE87"/>
    <mergeCell ref="U90:V90"/>
    <mergeCell ref="AC90:AD90"/>
    <mergeCell ref="T65:U65"/>
    <mergeCell ref="E91:F91"/>
    <mergeCell ref="H91:I91"/>
    <mergeCell ref="AB12:AE13"/>
    <mergeCell ref="C12:E12"/>
    <mergeCell ref="C13:E13"/>
    <mergeCell ref="C14:E14"/>
    <mergeCell ref="C15:E15"/>
    <mergeCell ref="C16:E16"/>
    <mergeCell ref="C17:E17"/>
    <mergeCell ref="C18:E18"/>
    <mergeCell ref="C19:E19"/>
    <mergeCell ref="AD14:AE14"/>
    <mergeCell ref="AB14:AC14"/>
    <mergeCell ref="B74:G74"/>
    <mergeCell ref="B41:M42"/>
    <mergeCell ref="B43:M44"/>
    <mergeCell ref="B45:M48"/>
    <mergeCell ref="N46:W46"/>
    <mergeCell ref="B65:C65"/>
    <mergeCell ref="F62:G64"/>
    <mergeCell ref="Q61:S61"/>
    <mergeCell ref="R92:AA92"/>
    <mergeCell ref="AC91:AD91"/>
    <mergeCell ref="AA91:AB91"/>
    <mergeCell ref="X91:Z91"/>
    <mergeCell ref="S91:V91"/>
    <mergeCell ref="V66:W66"/>
    <mergeCell ref="V65:W65"/>
    <mergeCell ref="P66:Q66"/>
    <mergeCell ref="P65:Q65"/>
    <mergeCell ref="R86:S86"/>
    <mergeCell ref="R88:S88"/>
    <mergeCell ref="P91:Q92"/>
    <mergeCell ref="R75:AA76"/>
    <mergeCell ref="AB75:AB76"/>
    <mergeCell ref="AC75:AC76"/>
    <mergeCell ref="AD75:AD76"/>
    <mergeCell ref="R85:AE85"/>
    <mergeCell ref="X83:Z83"/>
    <mergeCell ref="X84:Z84"/>
    <mergeCell ref="P85:Q90"/>
    <mergeCell ref="R89:S89"/>
    <mergeCell ref="AB83:AD83"/>
    <mergeCell ref="L62:M64"/>
    <mergeCell ref="H62:I64"/>
    <mergeCell ref="X62:Y64"/>
    <mergeCell ref="V62:W64"/>
    <mergeCell ref="T63:U64"/>
    <mergeCell ref="Z46:AA46"/>
    <mergeCell ref="Z45:AA45"/>
    <mergeCell ref="Z44:AA44"/>
    <mergeCell ref="Z49:AE49"/>
    <mergeCell ref="T19:W19"/>
    <mergeCell ref="AD48:AE48"/>
    <mergeCell ref="T20:W20"/>
    <mergeCell ref="Q19:R19"/>
    <mergeCell ref="B37:M38"/>
    <mergeCell ref="AD19:AE19"/>
    <mergeCell ref="AB20:AC20"/>
    <mergeCell ref="Z20:AA20"/>
    <mergeCell ref="AA37:AE37"/>
    <mergeCell ref="AC38:AD38"/>
    <mergeCell ref="B22:AE22"/>
    <mergeCell ref="S33:AC33"/>
    <mergeCell ref="F20:G20"/>
    <mergeCell ref="D28:E28"/>
    <mergeCell ref="F28:G28"/>
    <mergeCell ref="AC29:AE29"/>
    <mergeCell ref="B27:O27"/>
    <mergeCell ref="B30:I30"/>
    <mergeCell ref="P25:AE25"/>
    <mergeCell ref="P28:AE28"/>
    <mergeCell ref="P26:AE26"/>
    <mergeCell ref="AD30:AE30"/>
    <mergeCell ref="P27:AE27"/>
    <mergeCell ref="P30:T30"/>
  </mergeCells>
  <phoneticPr fontId="1"/>
  <conditionalFormatting sqref="B12:B20">
    <cfRule type="expression" dxfId="90" priority="121">
      <formula>$AH$11=0</formula>
    </cfRule>
  </conditionalFormatting>
  <conditionalFormatting sqref="B28 N28">
    <cfRule type="expression" dxfId="89" priority="115">
      <formula>$AH$16=0</formula>
    </cfRule>
  </conditionalFormatting>
  <conditionalFormatting sqref="B33 N33">
    <cfRule type="expression" dxfId="88" priority="112">
      <formula>$AH$19=0</formula>
    </cfRule>
  </conditionalFormatting>
  <conditionalFormatting sqref="B4:E4 R5:AE8 C9:E9 G9:H9">
    <cfRule type="containsBlanks" dxfId="87" priority="148">
      <formula>LEN(TRIM(B4))=0</formula>
    </cfRule>
  </conditionalFormatting>
  <conditionalFormatting sqref="B70:O73">
    <cfRule type="expression" dxfId="86" priority="25">
      <formula>$AJ$68=2</formula>
    </cfRule>
  </conditionalFormatting>
  <conditionalFormatting sqref="B76:O77 B79:O80 B82:O84">
    <cfRule type="notContainsBlanks" priority="43" stopIfTrue="1">
      <formula>LEN(TRIM(B76))&gt;0</formula>
    </cfRule>
    <cfRule type="expression" dxfId="85" priority="45">
      <formula>$AH$81=1</formula>
    </cfRule>
    <cfRule type="expression" dxfId="84" priority="24">
      <formula>$AH$81=2</formula>
    </cfRule>
  </conditionalFormatting>
  <conditionalFormatting sqref="D33 F33 H33">
    <cfRule type="expression" dxfId="83" priority="108" stopIfTrue="1">
      <formula>OR($AI$19=TRUE,$AJ$19=TRUE,$AK$19=TRUE)</formula>
    </cfRule>
    <cfRule type="expression" dxfId="82" priority="111">
      <formula>$AH$19=1</formula>
    </cfRule>
  </conditionalFormatting>
  <conditionalFormatting sqref="D20:E20">
    <cfRule type="notContainsBlanks" priority="3" stopIfTrue="1">
      <formula>LEN(TRIM(D20))&gt;0</formula>
    </cfRule>
    <cfRule type="expression" dxfId="81" priority="4">
      <formula>$AH$11=9</formula>
    </cfRule>
  </conditionalFormatting>
  <conditionalFormatting sqref="D28:M28">
    <cfRule type="expression" dxfId="80" priority="5">
      <formula>$AH$16=2</formula>
    </cfRule>
  </conditionalFormatting>
  <conditionalFormatting sqref="D33:M33">
    <cfRule type="expression" dxfId="79" priority="20">
      <formula>$AH$19=2</formula>
    </cfRule>
  </conditionalFormatting>
  <conditionalFormatting sqref="D87:O88 D89:H89 I90 K90 M90 D90:D91 G90:G91 J92 M92">
    <cfRule type="expression" dxfId="78" priority="41">
      <formula>$AH$85=1</formula>
    </cfRule>
  </conditionalFormatting>
  <conditionalFormatting sqref="D87:O88 D89:H89 K89:O89 D90:O91 I92:O92">
    <cfRule type="expression" dxfId="77" priority="23">
      <formula>$AH$85=2</formula>
    </cfRule>
  </conditionalFormatting>
  <conditionalFormatting sqref="D87:O88 D89:H89">
    <cfRule type="notContainsBlanks" priority="40" stopIfTrue="1">
      <formula>LEN(TRIM(D87))&gt;0</formula>
    </cfRule>
  </conditionalFormatting>
  <conditionalFormatting sqref="F28:G28 K28:L28">
    <cfRule type="expression" dxfId="76" priority="147">
      <formula>$AH$16=1</formula>
    </cfRule>
    <cfRule type="notContainsBlanks" dxfId="75" priority="140" stopIfTrue="1">
      <formula>LEN(TRIM(F28))&gt;0</formula>
    </cfRule>
  </conditionalFormatting>
  <conditionalFormatting sqref="G85:G86 I85:I86">
    <cfRule type="expression" dxfId="74" priority="42">
      <formula>$AH$85=0</formula>
    </cfRule>
  </conditionalFormatting>
  <conditionalFormatting sqref="H15:H18 L15:L18 N15:O18 Q15:R18">
    <cfRule type="containsBlanks" dxfId="73" priority="16">
      <formula>LEN(TRIM(H15))=0</formula>
    </cfRule>
  </conditionalFormatting>
  <conditionalFormatting sqref="H69 J69">
    <cfRule type="expression" dxfId="72" priority="70">
      <formula>$AJ$68=0</formula>
    </cfRule>
  </conditionalFormatting>
  <conditionalFormatting sqref="H74 J74">
    <cfRule type="expression" dxfId="71" priority="47">
      <formula>$AH$81=0</formula>
    </cfRule>
  </conditionalFormatting>
  <conditionalFormatting sqref="I90 K90 M90 D90:D91 G90:G91">
    <cfRule type="expression" dxfId="70" priority="39" stopIfTrue="1">
      <formula>OR($AH$86=TRUE,$AH$87=TRUE,$AH$88=TRUE,$AH$89=TRUE,$AH$90=TRUE,$AH$91=TRUE,$AH$92=TRUE)</formula>
    </cfRule>
  </conditionalFormatting>
  <conditionalFormatting sqref="J14 L14">
    <cfRule type="expression" priority="122" stopIfTrue="1">
      <formula>OR($AH$12=TRUE,$AI$12=TRUE)</formula>
    </cfRule>
    <cfRule type="expression" dxfId="69" priority="123">
      <formula>$H$19&gt;0</formula>
    </cfRule>
  </conditionalFormatting>
  <conditionalFormatting sqref="J92 M92">
    <cfRule type="expression" priority="36" stopIfTrue="1">
      <formula>$AH$93&lt;&gt;0</formula>
    </cfRule>
  </conditionalFormatting>
  <conditionalFormatting sqref="J15:K15">
    <cfRule type="expression" dxfId="68" priority="128" stopIfTrue="1">
      <formula>OR($J$15="（材）",$J$15="（売）")</formula>
    </cfRule>
    <cfRule type="expression" dxfId="67" priority="129">
      <formula>OR($H$15&gt;0,$N$15&gt;0,$Q$15&gt;0)</formula>
    </cfRule>
  </conditionalFormatting>
  <conditionalFormatting sqref="J16:K16">
    <cfRule type="expression" dxfId="66" priority="15">
      <formula>OR($H$16&gt;0,$N$16&gt;0,$Q$16&gt;0)</formula>
    </cfRule>
    <cfRule type="expression" priority="11" stopIfTrue="1">
      <formula>OR($J$16="（材）",$J$16="（売）")</formula>
    </cfRule>
  </conditionalFormatting>
  <conditionalFormatting sqref="J17:K17">
    <cfRule type="expression" dxfId="65" priority="14">
      <formula>OR($H$17&gt;0,$N$17&gt;0,$Q$17&gt;0)</formula>
    </cfRule>
    <cfRule type="expression" priority="10" stopIfTrue="1">
      <formula>OR($J$17="（材）",$J$17="（売）")</formula>
    </cfRule>
  </conditionalFormatting>
  <conditionalFormatting sqref="J18:K18">
    <cfRule type="expression" dxfId="64" priority="13">
      <formula>OR($H$18&gt;0,$N$18&gt;0,$Q$18&gt;0)</formula>
    </cfRule>
    <cfRule type="expression" priority="9" stopIfTrue="1">
      <formula>OR($J$18="（材）",$J$18="（売）")</formula>
    </cfRule>
  </conditionalFormatting>
  <conditionalFormatting sqref="J19:K19">
    <cfRule type="expression" dxfId="63" priority="12">
      <formula>OR($H$19&gt;0,$N$19&gt;0,$Q$19&gt;0)</formula>
    </cfRule>
    <cfRule type="expression" priority="8" stopIfTrue="1">
      <formula>OR($J$19="（材）",$J$19="（売）")</formula>
    </cfRule>
  </conditionalFormatting>
  <conditionalFormatting sqref="J20:K20 Q20:R20">
    <cfRule type="containsBlanks" dxfId="62" priority="31">
      <formula>LEN(TRIM(J20))=0</formula>
    </cfRule>
  </conditionalFormatting>
  <conditionalFormatting sqref="J91:N91">
    <cfRule type="notContainsBlanks" priority="37" stopIfTrue="1">
      <formula>LEN(TRIM(J91))&gt;0</formula>
    </cfRule>
    <cfRule type="expression" dxfId="61" priority="38">
      <formula>$AH$92=TRUE</formula>
    </cfRule>
  </conditionalFormatting>
  <conditionalFormatting sqref="K24 N24">
    <cfRule type="expression" dxfId="60" priority="118">
      <formula>$AH$13=0</formula>
    </cfRule>
  </conditionalFormatting>
  <conditionalFormatting sqref="K25 N25">
    <cfRule type="expression" dxfId="59" priority="117">
      <formula>$AH$14=0</formula>
    </cfRule>
  </conditionalFormatting>
  <conditionalFormatting sqref="K26 N26">
    <cfRule type="expression" dxfId="58" priority="116">
      <formula>$AH$15=0</formula>
    </cfRule>
  </conditionalFormatting>
  <conditionalFormatting sqref="K29 N29">
    <cfRule type="expression" dxfId="57" priority="114">
      <formula>$AH$17=0</formula>
    </cfRule>
  </conditionalFormatting>
  <conditionalFormatting sqref="K30 N30">
    <cfRule type="expression" dxfId="56" priority="113">
      <formula>$AH$18=0</formula>
    </cfRule>
  </conditionalFormatting>
  <conditionalFormatting sqref="K33:L33">
    <cfRule type="notContainsBlanks" dxfId="55" priority="109">
      <formula>LEN(TRIM(K33))&gt;0</formula>
    </cfRule>
    <cfRule type="expression" dxfId="54" priority="110">
      <formula>$AK$19=TRUE</formula>
    </cfRule>
  </conditionalFormatting>
  <conditionalFormatting sqref="K73:N73">
    <cfRule type="notContainsBlanks" priority="66" stopIfTrue="1">
      <formula>LEN(TRIM(K73))&gt;0</formula>
    </cfRule>
    <cfRule type="expression" dxfId="53" priority="67">
      <formula>$AH$77=TRUE</formula>
    </cfRule>
  </conditionalFormatting>
  <conditionalFormatting sqref="L70:L71 G70:G72 B70:B73 H73">
    <cfRule type="expression" priority="68" stopIfTrue="1">
      <formula>OR($AH$68=TRUE,$AH$69=TRUE,$AH$70=TRUE,$AH$71=TRUE,$AH$72=TRUE,$AH$73=TRUE,$AH$74=TRUE,$AH$75=TRUE,$AH$76=TRUE,$AH$77=TRUE)</formula>
    </cfRule>
    <cfRule type="expression" dxfId="52" priority="69">
      <formula>$AJ$68=1</formula>
    </cfRule>
  </conditionalFormatting>
  <conditionalFormatting sqref="N37:N38 T37:T38 Z37:Z38">
    <cfRule type="expression" dxfId="51" priority="101">
      <formula>AND($AH$37=FALSE,$AH$38=FALSE,$AH$39=FALSE,$AH$40=FALSE,$AH$41=FALSE,$AH$42=FALSE)</formula>
    </cfRule>
  </conditionalFormatting>
  <conditionalFormatting sqref="N39 S39 W39 AB39">
    <cfRule type="expression" dxfId="50" priority="100">
      <formula>$AH$43=0</formula>
    </cfRule>
  </conditionalFormatting>
  <conditionalFormatting sqref="N40 X40">
    <cfRule type="expression" dxfId="49" priority="99">
      <formula>$AH$44=0</formula>
    </cfRule>
  </conditionalFormatting>
  <conditionalFormatting sqref="N49 X49">
    <cfRule type="expression" dxfId="48" priority="85">
      <formula>AND($AH$11=4,$AH$57=0)</formula>
    </cfRule>
  </conditionalFormatting>
  <conditionalFormatting sqref="N49:AE49">
    <cfRule type="expression" dxfId="47" priority="30">
      <formula>$AH$11&lt;&gt;4</formula>
    </cfRule>
  </conditionalFormatting>
  <conditionalFormatting sqref="P58 V58">
    <cfRule type="expression" dxfId="46" priority="84">
      <formula>$AH$60=0</formula>
    </cfRule>
  </conditionalFormatting>
  <conditionalFormatting sqref="P59 S59 V59 Y59 AB59">
    <cfRule type="expression" priority="80" stopIfTrue="1">
      <formula>OR($AH$61=TRUE,$AH$62=TRUE,$AH$63=TRUE,$AH$64=TRUE,$AH$65=TRUE)</formula>
    </cfRule>
  </conditionalFormatting>
  <conditionalFormatting sqref="P60 U60 D65:AE66">
    <cfRule type="notContainsBlanks" priority="79" stopIfTrue="1">
      <formula>LEN(TRIM(D60))&gt;0</formula>
    </cfRule>
  </conditionalFormatting>
  <conditionalFormatting sqref="P67 AB67">
    <cfRule type="expression" priority="73" stopIfTrue="1">
      <formula>OR($AH$67=1,$AH$67=2)</formula>
    </cfRule>
  </conditionalFormatting>
  <conditionalFormatting sqref="Q29 Q31">
    <cfRule type="expression" dxfId="45" priority="103">
      <formula>$AH$24=0</formula>
    </cfRule>
  </conditionalFormatting>
  <conditionalFormatting sqref="Q41:Q42 U41:U42 Z41:Z42">
    <cfRule type="expression" dxfId="44" priority="96">
      <formula>$AH$44=1</formula>
    </cfRule>
    <cfRule type="expression" priority="95" stopIfTrue="1">
      <formula>OR($AH$45=TRUE,$AH$46=TRUE,$AH$47=TRUE,$AH$48=TRUE,$AH$49=TRUE,$AH$50=TRUE)</formula>
    </cfRule>
  </conditionalFormatting>
  <conditionalFormatting sqref="Q58:R58">
    <cfRule type="notContainsBlanks" priority="82" stopIfTrue="1">
      <formula>LEN(TRIM(Q58))&gt;0</formula>
    </cfRule>
    <cfRule type="expression" dxfId="43" priority="83">
      <formula>$AH$60=1</formula>
    </cfRule>
  </conditionalFormatting>
  <conditionalFormatting sqref="Q58:T58 P59:AE59 P60 T60:AE60 Q61:AE61 D65:AE66 P67:AE67">
    <cfRule type="expression" dxfId="42" priority="2">
      <formula>$AH$60=2</formula>
    </cfRule>
  </conditionalFormatting>
  <conditionalFormatting sqref="Q41:AE42">
    <cfRule type="expression" dxfId="41" priority="22">
      <formula>$AH$44=2</formula>
    </cfRule>
  </conditionalFormatting>
  <conditionalFormatting sqref="R40:S40">
    <cfRule type="notContainsBlanks" priority="97" stopIfTrue="1">
      <formula>LEN(TRIM(R40))&gt;0</formula>
    </cfRule>
    <cfRule type="expression" dxfId="40" priority="98">
      <formula>$AH$44=1</formula>
    </cfRule>
  </conditionalFormatting>
  <conditionalFormatting sqref="R71:AA79">
    <cfRule type="expression" dxfId="39" priority="64">
      <formula>$AH$78=1</formula>
    </cfRule>
    <cfRule type="expression" priority="61" stopIfTrue="1">
      <formula>OR($R$71&lt;&gt;"",$R$72&lt;&gt;"",$R$73&lt;&gt;"",$R$74&lt;&gt;"",$R$75&lt;&gt;"",$R$77&lt;&gt;"",$R$78&lt;&gt;"")</formula>
    </cfRule>
  </conditionalFormatting>
  <conditionalFormatting sqref="R71:AE79">
    <cfRule type="expression" dxfId="38" priority="26">
      <formula>$AH$78=2</formula>
    </cfRule>
  </conditionalFormatting>
  <conditionalFormatting sqref="S59 V59 Y59 AB59 P59:P60">
    <cfRule type="expression" dxfId="37" priority="81">
      <formula>$AH$60=1</formula>
    </cfRule>
  </conditionalFormatting>
  <conditionalFormatting sqref="T61 V61">
    <cfRule type="notContainsBlanks" priority="29" stopIfTrue="1">
      <formula>LEN(TRIM(T61))&gt;0</formula>
    </cfRule>
  </conditionalFormatting>
  <conditionalFormatting sqref="T67 W67">
    <cfRule type="expression" dxfId="36" priority="72">
      <formula>AND($AH$67=1,$AH$60=1)</formula>
    </cfRule>
    <cfRule type="expression" priority="71" stopIfTrue="1">
      <formula>$AI$67&lt;&gt;0</formula>
    </cfRule>
  </conditionalFormatting>
  <conditionalFormatting sqref="T83 V83">
    <cfRule type="expression" dxfId="35" priority="46">
      <formula>OR(AND($AB$83&lt;&gt;"-",$AB$83&gt;0),AND($AK$82=TRUE,$X$83&gt;0))</formula>
    </cfRule>
    <cfRule type="expression" dxfId="34" priority="7">
      <formula>AND($X$83="-",$AB$83="-")</formula>
    </cfRule>
    <cfRule type="expression" priority="33" stopIfTrue="1">
      <formula>$AH$82&lt;&gt;0</formula>
    </cfRule>
  </conditionalFormatting>
  <conditionalFormatting sqref="T84 V84">
    <cfRule type="expression" dxfId="33" priority="35">
      <formula>OR(AND($AB$84&lt;&gt;"-",$AB$84&gt;0),AND($AK$83=TRUE,$X$84&gt;0))</formula>
    </cfRule>
    <cfRule type="expression" priority="34" stopIfTrue="1">
      <formula>$AH$83&lt;&gt;0</formula>
    </cfRule>
    <cfRule type="expression" dxfId="32" priority="6">
      <formula>AND($X$84="-",$AB$84="-")</formula>
    </cfRule>
  </conditionalFormatting>
  <conditionalFormatting sqref="T90 W90 Y90 AA90">
    <cfRule type="expression" dxfId="31" priority="77">
      <formula>$AH$94=0</formula>
    </cfRule>
  </conditionalFormatting>
  <conditionalFormatting sqref="T86:X86">
    <cfRule type="containsBlanks" dxfId="30" priority="1">
      <formula>LEN(TRIM(T86))=0</formula>
    </cfRule>
  </conditionalFormatting>
  <conditionalFormatting sqref="T67:Z67">
    <cfRule type="expression" dxfId="29" priority="27">
      <formula>$AH$67=2</formula>
    </cfRule>
  </conditionalFormatting>
  <conditionalFormatting sqref="U30 X30 AB30">
    <cfRule type="expression" priority="124" stopIfTrue="1">
      <formula>$AH$25&lt;&gt;0</formula>
    </cfRule>
    <cfRule type="expression" dxfId="28" priority="125">
      <formula>$AH$24=1</formula>
    </cfRule>
  </conditionalFormatting>
  <conditionalFormatting sqref="U60 D65:AE66 Y61 AA61 AC61 P67 AB67 T61 V61">
    <cfRule type="expression" dxfId="27" priority="149">
      <formula>$AH$60=1</formula>
    </cfRule>
  </conditionalFormatting>
  <conditionalFormatting sqref="V29 Y29">
    <cfRule type="expression" dxfId="26" priority="127">
      <formula>$AH$24=1</formula>
    </cfRule>
    <cfRule type="expression" priority="126" stopIfTrue="1">
      <formula>$AI$24&lt;&gt;0</formula>
    </cfRule>
  </conditionalFormatting>
  <conditionalFormatting sqref="V32 AA32">
    <cfRule type="expression" dxfId="25" priority="102">
      <formula>$AH$28=0</formula>
    </cfRule>
  </conditionalFormatting>
  <conditionalFormatting sqref="V69 X69">
    <cfRule type="expression" dxfId="24" priority="65">
      <formula>$AH$78=0</formula>
    </cfRule>
  </conditionalFormatting>
  <conditionalFormatting sqref="V29:AA29 U30:AE30">
    <cfRule type="expression" dxfId="23" priority="21">
      <formula>$AH$24=2</formula>
    </cfRule>
  </conditionalFormatting>
  <conditionalFormatting sqref="X43 AB43">
    <cfRule type="expression" dxfId="22" priority="91">
      <formula>$AH$51=0</formula>
    </cfRule>
  </conditionalFormatting>
  <conditionalFormatting sqref="X44 AB44">
    <cfRule type="expression" dxfId="21" priority="90">
      <formula>$AH$52=0</formula>
    </cfRule>
  </conditionalFormatting>
  <conditionalFormatting sqref="X45 AB45">
    <cfRule type="expression" dxfId="20" priority="89">
      <formula>$AH$53=0</formula>
    </cfRule>
  </conditionalFormatting>
  <conditionalFormatting sqref="X46 AB46">
    <cfRule type="expression" dxfId="19" priority="88">
      <formula>$AH$54=0</formula>
    </cfRule>
  </conditionalFormatting>
  <conditionalFormatting sqref="X47 AB47">
    <cfRule type="expression" dxfId="18" priority="87">
      <formula>$AH$55=0</formula>
    </cfRule>
  </conditionalFormatting>
  <conditionalFormatting sqref="X48 AB48">
    <cfRule type="expression" dxfId="17" priority="86">
      <formula>$AH$56=0</formula>
    </cfRule>
  </conditionalFormatting>
  <conditionalFormatting sqref="X83:Z84 AB83:AD84">
    <cfRule type="containsBlanks" dxfId="16" priority="44">
      <formula>LEN(TRIM(X83))=0</formula>
    </cfRule>
  </conditionalFormatting>
  <conditionalFormatting sqref="X15:AE20">
    <cfRule type="containsBlanks" dxfId="15" priority="32">
      <formula>LEN(TRIM(X15))=0</formula>
    </cfRule>
  </conditionalFormatting>
  <conditionalFormatting sqref="Y30">
    <cfRule type="notContainsBlanks" priority="106" stopIfTrue="1">
      <formula>LEN(TRIM(Y30))&gt;0</formula>
    </cfRule>
    <cfRule type="expression" dxfId="14" priority="107">
      <formula>$AH$26=1</formula>
    </cfRule>
  </conditionalFormatting>
  <conditionalFormatting sqref="Y61 AA61 AC61">
    <cfRule type="expression" priority="74" stopIfTrue="1">
      <formula>OR($AH$66=1,$AH$66=2,$AH$66=3)</formula>
    </cfRule>
  </conditionalFormatting>
  <conditionalFormatting sqref="AA23 AC23">
    <cfRule type="expression" dxfId="13" priority="142">
      <formula>$AH$20=0</formula>
    </cfRule>
  </conditionalFormatting>
  <conditionalFormatting sqref="AA24 AC24">
    <cfRule type="expression" dxfId="12" priority="92">
      <formula>$AH$22=0</formula>
    </cfRule>
  </conditionalFormatting>
  <conditionalFormatting sqref="AA86 T88 Y88 AA88 T89:X89">
    <cfRule type="containsBlanks" dxfId="11" priority="78">
      <formula>LEN(TRIM(T86))=0</formula>
    </cfRule>
  </conditionalFormatting>
  <conditionalFormatting sqref="AB75:AB76 AD75:AD76">
    <cfRule type="expression" dxfId="10" priority="53">
      <formula>$R$75&lt;&gt;""</formula>
    </cfRule>
  </conditionalFormatting>
  <conditionalFormatting sqref="AB75:AB79 AD75:AD79">
    <cfRule type="notContainsBlanks" priority="48" stopIfTrue="1">
      <formula>LEN(TRIM(AB75))&gt;0</formula>
    </cfRule>
  </conditionalFormatting>
  <conditionalFormatting sqref="AB77 AD77">
    <cfRule type="expression" dxfId="9" priority="51">
      <formula>$R$77&lt;&gt;""</formula>
    </cfRule>
  </conditionalFormatting>
  <conditionalFormatting sqref="AB78:AB79 AD78:AD79">
    <cfRule type="expression" dxfId="8" priority="49">
      <formula>$R$78&lt;&gt;""</formula>
    </cfRule>
  </conditionalFormatting>
  <conditionalFormatting sqref="AC30">
    <cfRule type="expression" dxfId="7" priority="105">
      <formula>$AH$27=1</formula>
    </cfRule>
    <cfRule type="notContainsBlanks" priority="104" stopIfTrue="1">
      <formula>LEN(TRIM(AC30))&gt;0</formula>
    </cfRule>
  </conditionalFormatting>
  <conditionalFormatting sqref="AC38:AD38">
    <cfRule type="notContainsBlanks" priority="17" stopIfTrue="1">
      <formula>LEN(TRIM(AC38))&gt;0</formula>
    </cfRule>
    <cfRule type="expression" dxfId="6" priority="18">
      <formula>$AH$42=TRUE</formula>
    </cfRule>
  </conditionalFormatting>
  <conditionalFormatting sqref="AC42:AD42">
    <cfRule type="notContainsBlanks" priority="93" stopIfTrue="1">
      <formula>LEN(TRIM(AC42))&gt;0</formula>
    </cfRule>
    <cfRule type="expression" dxfId="5" priority="94">
      <formula>$AH$50=TRUE</formula>
    </cfRule>
  </conditionalFormatting>
  <conditionalFormatting sqref="AC71:AD71">
    <cfRule type="expression" dxfId="4" priority="62">
      <formula>$R$71&lt;&gt;""</formula>
    </cfRule>
  </conditionalFormatting>
  <conditionalFormatting sqref="AC71:AD74">
    <cfRule type="notContainsBlanks" priority="54" stopIfTrue="1">
      <formula>LEN(TRIM(AC71))&gt;0</formula>
    </cfRule>
  </conditionalFormatting>
  <conditionalFormatting sqref="AC72:AD72">
    <cfRule type="expression" dxfId="3" priority="59">
      <formula>$R$72&lt;&gt;""</formula>
    </cfRule>
  </conditionalFormatting>
  <conditionalFormatting sqref="AC73:AD73">
    <cfRule type="expression" dxfId="2" priority="57">
      <formula>$R$73&lt;&gt;""</formula>
    </cfRule>
  </conditionalFormatting>
  <conditionalFormatting sqref="AC74:AD74">
    <cfRule type="expression" dxfId="1" priority="55">
      <formula>$R$74&lt;&gt;""</formula>
    </cfRule>
  </conditionalFormatting>
  <conditionalFormatting sqref="AC90:AD90">
    <cfRule type="expression" dxfId="0" priority="76">
      <formula>$AH$94=4</formula>
    </cfRule>
    <cfRule type="notContainsBlanks" priority="75" stopIfTrue="1">
      <formula>LEN(TRIM(AC90))&gt;0</formula>
    </cfRule>
  </conditionalFormatting>
  <dataValidations count="25">
    <dataValidation type="list" allowBlank="1" showInputMessage="1" showErrorMessage="1" promptTitle="(材・売)" sqref="J15:K19" xr:uid="{00000000-0002-0000-0000-000000000000}">
      <formula1>$AG$3:$AG$5</formula1>
    </dataValidation>
    <dataValidation allowBlank="1" showErrorMessage="1" sqref="L19" xr:uid="{00000000-0002-0000-0000-000001000000}"/>
    <dataValidation type="whole" operator="greaterThanOrEqual" allowBlank="1" showInputMessage="1" showErrorMessage="1" sqref="X15:AE19" xr:uid="{00000000-0002-0000-0000-000002000000}">
      <formula1>0</formula1>
    </dataValidation>
    <dataValidation type="whole" operator="greaterThanOrEqual" allowBlank="1" showInputMessage="1" showErrorMessage="1" error="整数で入力してください。" sqref="AB75:AB79 Q58:R58 AC71:AD74 AD75:AD79" xr:uid="{00000000-0002-0000-0000-000003000000}">
      <formula1>1</formula1>
    </dataValidation>
    <dataValidation type="list" allowBlank="1" showInputMessage="1" showErrorMessage="1" sqref="G9:H9" xr:uid="{00000000-0002-0000-0000-000004000000}">
      <formula1>"5,11"</formula1>
    </dataValidation>
    <dataValidation type="decimal" allowBlank="1" showInputMessage="1" showErrorMessage="1" error="0から100までの数値で入力してください。（小数点第１位まで）" sqref="F28:G28 K28:L28" xr:uid="{00000000-0002-0000-0000-000005000000}">
      <formula1>0</formula1>
      <formula2>100</formula2>
    </dataValidation>
    <dataValidation type="whole" operator="greaterThanOrEqual" allowBlank="1" showInputMessage="1" showErrorMessage="1" error="整数を入力してください。" sqref="AC30 Y30 R40:S40" xr:uid="{00000000-0002-0000-0000-000006000000}">
      <formula1>1</formula1>
    </dataValidation>
    <dataValidation type="whole" operator="greaterThanOrEqual" allowBlank="1" showInputMessage="1" showErrorMessage="1" error="整数を入力してください。" sqref="Q15:R18 N15:O18 L15:L18 H15:H18" xr:uid="{00000000-0002-0000-0000-000007000000}">
      <formula1>0</formula1>
    </dataValidation>
    <dataValidation type="textLength" operator="lessThanOrEqual" allowBlank="1" showInputMessage="1" showErrorMessage="1" error="130文字以内で入力してください。" sqref="B76:O77 B79:O80" xr:uid="{00000000-0002-0000-0000-000008000000}">
      <formula1>130</formula1>
    </dataValidation>
    <dataValidation type="textLength" operator="lessThanOrEqual" allowBlank="1" showInputMessage="1" showErrorMessage="1" error="200文字以内で入力してください。" sqref="B82:O84" xr:uid="{00000000-0002-0000-0000-000009000000}">
      <formula1>200</formula1>
    </dataValidation>
    <dataValidation type="custom" allowBlank="1" showErrorMessage="1" error="数値又はハイフンを入力してください。" sqref="Q20:R20" xr:uid="{00000000-0002-0000-0000-00000A000000}">
      <formula1>AND(COUNT(INDEX(FIND(MID(UPPER(Q20)&amp;REPT("*",5),ROW($1:$5),1),"0123456789-."),))=LEN(Q20),LENB(Q20)&lt;=5)</formula1>
    </dataValidation>
    <dataValidation type="custom" allowBlank="1" showErrorMessage="1" sqref="J20:K20" xr:uid="{00000000-0002-0000-0000-00000B000000}">
      <formula1>AND(COUNT(INDEX(FIND(MID(UPPER(J20)&amp;REPT("*",5),ROW($1:$5),1),"0123456789-"),))=LEN(J20),LENB(J20)&lt;=5)</formula1>
    </dataValidation>
    <dataValidation type="custom" allowBlank="1" showInputMessage="1" showErrorMessage="1" error="整数を入力してください。_x000a_未設定又は未把握の場合は、「-（ハイフン）」を入力してください。" sqref="AB83:AD84 X83:Z84" xr:uid="{00000000-0002-0000-0000-00000C000000}">
      <formula1>AND(COUNT(INDEX(FIND(MID(UPPER(X83)&amp;REPT("*",3),ROW($1:$3),1),"0123456789-"),))=LEN(X83),LENB(X83)&lt;=3)</formula1>
    </dataValidation>
    <dataValidation type="textLength" operator="lessThanOrEqual" allowBlank="1" showInputMessage="1" showErrorMessage="1" error="26文字以内で入力してください。" sqref="S33:AC33" xr:uid="{00000000-0002-0000-0000-00000D000000}">
      <formula1>26</formula1>
    </dataValidation>
    <dataValidation type="textLength" operator="lessThanOrEqual" allowBlank="1" showInputMessage="1" showErrorMessage="1" error="17文字以内で入力してください。" sqref="K73:N73" xr:uid="{00000000-0002-0000-0000-00000E000000}">
      <formula1>17</formula1>
    </dataValidation>
    <dataValidation imeMode="halfAlpha" allowBlank="1" showInputMessage="1" showErrorMessage="1" sqref="K89:O89 D89:H89 AA89:AE89 R8:AE8" xr:uid="{00000000-0002-0000-0000-00000F000000}"/>
    <dataValidation type="custom" operator="greaterThanOrEqual" allowBlank="1" showInputMessage="1" showErrorMessage="1" error="西暦で入力してください。" sqref="P60:S60" xr:uid="{00000000-0002-0000-0000-000010000000}">
      <formula1>AND(COUNT(INDEX(FIND(MID(UPPER(P60)&amp;REPT("*",4),ROW($1:$4),1),"0123456789"),))=LEN(P60),LENB(P60)=4)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5:E66" xr:uid="{00000000-0002-0000-0000-000011000000}">
      <formula1>AND(COUNT(INDEX(FIND(MID(UPPER(D65)&amp;REPT("*",4),ROW($1:$4),1),"0123456789-."),))=LEN(D65),LENB(D65)&lt;=4)</formula1>
    </dataValidation>
    <dataValidation type="custom" allowBlank="1" showInputMessage="1" showErrorMessage="1" error="幅で設定している場合は中央値、_x000a_設定又は算出していない場合は、「-（ハイフン）」を入力してください。" sqref="F65:I66" xr:uid="{00000000-0002-0000-0000-000012000000}">
      <formula1>AND(COUNT(INDEX(FIND(MID(UPPER(F65)&amp;REPT("*",5),ROW($1:$5),1),"0123456789-."),))=LEN(F65),LENB(F65)&lt;=5)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5:K66 N65:O66" xr:uid="{00000000-0002-0000-0000-000013000000}">
      <formula1>AND(COUNT(INDEX(FIND(MID(UPPER(J65)&amp;REPT("*",4),ROW($1:$4),1),"0123456789-"),))=LEN(J65),LENB(J65)&lt;=4)</formula1>
    </dataValidation>
    <dataValidation type="custom" allowBlank="1" showInputMessage="1" showErrorMessage="1" error="幅で設定している場合は中央値、_x000a_設定又は算出していない場合は、「-（ハイフン）」を入力してください。" sqref="L65:M66 V65:Y66 P65:S66" xr:uid="{00000000-0002-0000-0000-000014000000}">
      <formula1>AND(COUNT(INDEX(FIND(MID(UPPER(L65)&amp;REPT("*",4),ROW($1:$4),1),"0123456789-."),))=LEN(L65),LENB(L65)&lt;=4)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5:U66" xr:uid="{00000000-0002-0000-0000-000016000000}">
      <formula1>AND(COUNT(INDEX(FIND(MID(UPPER(T65)&amp;REPT("*",3),ROW($1:$3),1),"0123456789-"),))=LEN(T65),LENB(T65)&lt;=3)</formula1>
    </dataValidation>
    <dataValidation type="whole" operator="greaterThanOrEqual" allowBlank="1" showInputMessage="1" showErrorMessage="1" error="整数で入力してください。" sqref="T61" xr:uid="{00000000-0002-0000-0000-000019000000}">
      <formula1>0</formula1>
    </dataValidation>
    <dataValidation type="whole" operator="greaterThanOrEqual" allowBlank="1" showInputMessage="1" showErrorMessage="1" error="対象年齢（下限）以上の整数を入力してください。" sqref="V61" xr:uid="{00000000-0002-0000-0000-00001A000000}">
      <formula1>T61</formula1>
    </dataValidation>
    <dataValidation type="custom" imeMode="halfAlpha" allowBlank="1" showInputMessage="1" error="半角の整数とハイフンで入力してください。" sqref="T89:X89" xr:uid="{506EDD07-4151-4383-8D93-0BFF975C056C}">
      <formula1>AND(COUNT(INDEX(FIND(MID(UPPER(T89)&amp;REPT("*",15),ROW($1:$15),1),"0123456789-"),))=LEN(T89),LENB(T89)&lt;=15)</formula1>
    </dataValidation>
  </dataValidations>
  <printOptions horizontalCentered="1"/>
  <pageMargins left="0.39370078740157483" right="0.39370078740157483" top="0.47244094488188981" bottom="0.35433070866141736" header="0.31496062992125984" footer="0.31496062992125984"/>
  <pageSetup paperSize="9" fitToHeight="2" orientation="portrait" blackAndWhite="1" r:id="rId1"/>
  <ignoredErrors>
    <ignoredError sqref="P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30480</xdr:colOff>
                    <xdr:row>13</xdr:row>
                    <xdr:rowOff>38100</xdr:rowOff>
                  </from>
                  <to>
                    <xdr:col>10</xdr:col>
                    <xdr:colOff>22860</xdr:colOff>
                    <xdr:row>13</xdr:row>
                    <xdr:rowOff>175260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45720</xdr:colOff>
                    <xdr:row>13</xdr:row>
                    <xdr:rowOff>30480</xdr:rowOff>
                  </from>
                  <to>
                    <xdr:col>11</xdr:col>
                    <xdr:colOff>228600</xdr:colOff>
                    <xdr:row>13</xdr:row>
                    <xdr:rowOff>175260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22860</xdr:colOff>
                    <xdr:row>32</xdr:row>
                    <xdr:rowOff>60960</xdr:rowOff>
                  </from>
                  <to>
                    <xdr:col>4</xdr:col>
                    <xdr:colOff>22860</xdr:colOff>
                    <xdr:row>32</xdr:row>
                    <xdr:rowOff>213360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22860</xdr:colOff>
                    <xdr:row>32</xdr:row>
                    <xdr:rowOff>60960</xdr:rowOff>
                  </from>
                  <to>
                    <xdr:col>6</xdr:col>
                    <xdr:colOff>7620</xdr:colOff>
                    <xdr:row>32</xdr:row>
                    <xdr:rowOff>213360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7</xdr:col>
                    <xdr:colOff>22860</xdr:colOff>
                    <xdr:row>32</xdr:row>
                    <xdr:rowOff>60960</xdr:rowOff>
                  </from>
                  <to>
                    <xdr:col>7</xdr:col>
                    <xdr:colOff>198120</xdr:colOff>
                    <xdr:row>32</xdr:row>
                    <xdr:rowOff>213360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13</xdr:col>
                    <xdr:colOff>22860</xdr:colOff>
                    <xdr:row>36</xdr:row>
                    <xdr:rowOff>60960</xdr:rowOff>
                  </from>
                  <to>
                    <xdr:col>13</xdr:col>
                    <xdr:colOff>198120</xdr:colOff>
                    <xdr:row>36</xdr:row>
                    <xdr:rowOff>213360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13</xdr:col>
                    <xdr:colOff>22860</xdr:colOff>
                    <xdr:row>37</xdr:row>
                    <xdr:rowOff>60960</xdr:rowOff>
                  </from>
                  <to>
                    <xdr:col>13</xdr:col>
                    <xdr:colOff>198120</xdr:colOff>
                    <xdr:row>37</xdr:row>
                    <xdr:rowOff>213360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19</xdr:col>
                    <xdr:colOff>22860</xdr:colOff>
                    <xdr:row>36</xdr:row>
                    <xdr:rowOff>60960</xdr:rowOff>
                  </from>
                  <to>
                    <xdr:col>19</xdr:col>
                    <xdr:colOff>198120</xdr:colOff>
                    <xdr:row>36</xdr:row>
                    <xdr:rowOff>213360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19</xdr:col>
                    <xdr:colOff>22860</xdr:colOff>
                    <xdr:row>37</xdr:row>
                    <xdr:rowOff>60960</xdr:rowOff>
                  </from>
                  <to>
                    <xdr:col>19</xdr:col>
                    <xdr:colOff>198120</xdr:colOff>
                    <xdr:row>37</xdr:row>
                    <xdr:rowOff>213360</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25</xdr:col>
                    <xdr:colOff>22860</xdr:colOff>
                    <xdr:row>36</xdr:row>
                    <xdr:rowOff>60960</xdr:rowOff>
                  </from>
                  <to>
                    <xdr:col>25</xdr:col>
                    <xdr:colOff>198120</xdr:colOff>
                    <xdr:row>36</xdr:row>
                    <xdr:rowOff>213360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25</xdr:col>
                    <xdr:colOff>22860</xdr:colOff>
                    <xdr:row>37</xdr:row>
                    <xdr:rowOff>60960</xdr:rowOff>
                  </from>
                  <to>
                    <xdr:col>25</xdr:col>
                    <xdr:colOff>198120</xdr:colOff>
                    <xdr:row>37</xdr:row>
                    <xdr:rowOff>213360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16</xdr:col>
                    <xdr:colOff>22860</xdr:colOff>
                    <xdr:row>40</xdr:row>
                    <xdr:rowOff>60960</xdr:rowOff>
                  </from>
                  <to>
                    <xdr:col>17</xdr:col>
                    <xdr:colOff>7620</xdr:colOff>
                    <xdr:row>40</xdr:row>
                    <xdr:rowOff>213360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16</xdr:col>
                    <xdr:colOff>22860</xdr:colOff>
                    <xdr:row>41</xdr:row>
                    <xdr:rowOff>60960</xdr:rowOff>
                  </from>
                  <to>
                    <xdr:col>17</xdr:col>
                    <xdr:colOff>7620</xdr:colOff>
                    <xdr:row>41</xdr:row>
                    <xdr:rowOff>213360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20</xdr:col>
                    <xdr:colOff>22860</xdr:colOff>
                    <xdr:row>40</xdr:row>
                    <xdr:rowOff>60960</xdr:rowOff>
                  </from>
                  <to>
                    <xdr:col>20</xdr:col>
                    <xdr:colOff>198120</xdr:colOff>
                    <xdr:row>40</xdr:row>
                    <xdr:rowOff>213360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20</xdr:col>
                    <xdr:colOff>22860</xdr:colOff>
                    <xdr:row>41</xdr:row>
                    <xdr:rowOff>60960</xdr:rowOff>
                  </from>
                  <to>
                    <xdr:col>20</xdr:col>
                    <xdr:colOff>198120</xdr:colOff>
                    <xdr:row>41</xdr:row>
                    <xdr:rowOff>213360</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25</xdr:col>
                    <xdr:colOff>22860</xdr:colOff>
                    <xdr:row>40</xdr:row>
                    <xdr:rowOff>60960</xdr:rowOff>
                  </from>
                  <to>
                    <xdr:col>25</xdr:col>
                    <xdr:colOff>198120</xdr:colOff>
                    <xdr:row>40</xdr:row>
                    <xdr:rowOff>213360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25</xdr:col>
                    <xdr:colOff>22860</xdr:colOff>
                    <xdr:row>41</xdr:row>
                    <xdr:rowOff>60960</xdr:rowOff>
                  </from>
                  <to>
                    <xdr:col>25</xdr:col>
                    <xdr:colOff>198120</xdr:colOff>
                    <xdr:row>41</xdr:row>
                    <xdr:rowOff>213360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38100</xdr:colOff>
                    <xdr:row>58</xdr:row>
                    <xdr:rowOff>99060</xdr:rowOff>
                  </from>
                  <to>
                    <xdr:col>16</xdr:col>
                    <xdr:colOff>0</xdr:colOff>
                    <xdr:row>58</xdr:row>
                    <xdr:rowOff>251460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18</xdr:col>
                    <xdr:colOff>38100</xdr:colOff>
                    <xdr:row>58</xdr:row>
                    <xdr:rowOff>99060</xdr:rowOff>
                  </from>
                  <to>
                    <xdr:col>19</xdr:col>
                    <xdr:colOff>0</xdr:colOff>
                    <xdr:row>58</xdr:row>
                    <xdr:rowOff>251460</xdr:rowOff>
                  </to>
                </anchor>
              </controlPr>
            </control>
          </mc:Choice>
        </mc:AlternateContent>
        <mc:AlternateContent xmlns:mc="http://schemas.openxmlformats.org/markup-compatibility/2006">
          <mc:Choice Requires="x14">
            <control shapeId="1095" r:id="rId23" name="Check Box 71">
              <controlPr defaultSize="0" autoFill="0" autoLine="0" autoPict="0">
                <anchor moveWithCells="1">
                  <from>
                    <xdr:col>21</xdr:col>
                    <xdr:colOff>0</xdr:colOff>
                    <xdr:row>58</xdr:row>
                    <xdr:rowOff>83820</xdr:rowOff>
                  </from>
                  <to>
                    <xdr:col>22</xdr:col>
                    <xdr:colOff>7620</xdr:colOff>
                    <xdr:row>58</xdr:row>
                    <xdr:rowOff>236220</xdr:rowOff>
                  </to>
                </anchor>
              </controlPr>
            </control>
          </mc:Choice>
        </mc:AlternateContent>
        <mc:AlternateContent xmlns:mc="http://schemas.openxmlformats.org/markup-compatibility/2006">
          <mc:Choice Requires="x14">
            <control shapeId="1096" r:id="rId24" name="Check Box 72">
              <controlPr defaultSize="0" autoFill="0" autoLine="0" autoPict="0">
                <anchor moveWithCells="1">
                  <from>
                    <xdr:col>24</xdr:col>
                    <xdr:colOff>60960</xdr:colOff>
                    <xdr:row>58</xdr:row>
                    <xdr:rowOff>99060</xdr:rowOff>
                  </from>
                  <to>
                    <xdr:col>25</xdr:col>
                    <xdr:colOff>22860</xdr:colOff>
                    <xdr:row>58</xdr:row>
                    <xdr:rowOff>251460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1</xdr:col>
                    <xdr:colOff>22860</xdr:colOff>
                    <xdr:row>69</xdr:row>
                    <xdr:rowOff>60960</xdr:rowOff>
                  </from>
                  <to>
                    <xdr:col>2</xdr:col>
                    <xdr:colOff>22860</xdr:colOff>
                    <xdr:row>69</xdr:row>
                    <xdr:rowOff>213360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xdr:col>
                    <xdr:colOff>22860</xdr:colOff>
                    <xdr:row>70</xdr:row>
                    <xdr:rowOff>60960</xdr:rowOff>
                  </from>
                  <to>
                    <xdr:col>2</xdr:col>
                    <xdr:colOff>22860</xdr:colOff>
                    <xdr:row>70</xdr:row>
                    <xdr:rowOff>213360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1</xdr:col>
                    <xdr:colOff>22860</xdr:colOff>
                    <xdr:row>71</xdr:row>
                    <xdr:rowOff>60960</xdr:rowOff>
                  </from>
                  <to>
                    <xdr:col>2</xdr:col>
                    <xdr:colOff>22860</xdr:colOff>
                    <xdr:row>71</xdr:row>
                    <xdr:rowOff>213360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1</xdr:col>
                    <xdr:colOff>22860</xdr:colOff>
                    <xdr:row>72</xdr:row>
                    <xdr:rowOff>60960</xdr:rowOff>
                  </from>
                  <to>
                    <xdr:col>2</xdr:col>
                    <xdr:colOff>22860</xdr:colOff>
                    <xdr:row>72</xdr:row>
                    <xdr:rowOff>213360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6</xdr:col>
                    <xdr:colOff>22860</xdr:colOff>
                    <xdr:row>69</xdr:row>
                    <xdr:rowOff>60960</xdr:rowOff>
                  </from>
                  <to>
                    <xdr:col>6</xdr:col>
                    <xdr:colOff>198120</xdr:colOff>
                    <xdr:row>69</xdr:row>
                    <xdr:rowOff>213360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6</xdr:col>
                    <xdr:colOff>22860</xdr:colOff>
                    <xdr:row>70</xdr:row>
                    <xdr:rowOff>60960</xdr:rowOff>
                  </from>
                  <to>
                    <xdr:col>6</xdr:col>
                    <xdr:colOff>198120</xdr:colOff>
                    <xdr:row>70</xdr:row>
                    <xdr:rowOff>213360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6</xdr:col>
                    <xdr:colOff>22860</xdr:colOff>
                    <xdr:row>71</xdr:row>
                    <xdr:rowOff>60960</xdr:rowOff>
                  </from>
                  <to>
                    <xdr:col>6</xdr:col>
                    <xdr:colOff>198120</xdr:colOff>
                    <xdr:row>71</xdr:row>
                    <xdr:rowOff>213360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from>
                    <xdr:col>11</xdr:col>
                    <xdr:colOff>22860</xdr:colOff>
                    <xdr:row>69</xdr:row>
                    <xdr:rowOff>60960</xdr:rowOff>
                  </from>
                  <to>
                    <xdr:col>11</xdr:col>
                    <xdr:colOff>198120</xdr:colOff>
                    <xdr:row>69</xdr:row>
                    <xdr:rowOff>213360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from>
                    <xdr:col>11</xdr:col>
                    <xdr:colOff>22860</xdr:colOff>
                    <xdr:row>70</xdr:row>
                    <xdr:rowOff>60960</xdr:rowOff>
                  </from>
                  <to>
                    <xdr:col>11</xdr:col>
                    <xdr:colOff>198120</xdr:colOff>
                    <xdr:row>70</xdr:row>
                    <xdr:rowOff>213360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3</xdr:col>
                    <xdr:colOff>22860</xdr:colOff>
                    <xdr:row>89</xdr:row>
                    <xdr:rowOff>60960</xdr:rowOff>
                  </from>
                  <to>
                    <xdr:col>4</xdr:col>
                    <xdr:colOff>22860</xdr:colOff>
                    <xdr:row>89</xdr:row>
                    <xdr:rowOff>213360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3</xdr:col>
                    <xdr:colOff>22860</xdr:colOff>
                    <xdr:row>90</xdr:row>
                    <xdr:rowOff>60960</xdr:rowOff>
                  </from>
                  <to>
                    <xdr:col>4</xdr:col>
                    <xdr:colOff>22860</xdr:colOff>
                    <xdr:row>90</xdr:row>
                    <xdr:rowOff>213360</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6</xdr:col>
                    <xdr:colOff>22860</xdr:colOff>
                    <xdr:row>89</xdr:row>
                    <xdr:rowOff>60960</xdr:rowOff>
                  </from>
                  <to>
                    <xdr:col>6</xdr:col>
                    <xdr:colOff>198120</xdr:colOff>
                    <xdr:row>89</xdr:row>
                    <xdr:rowOff>213360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7</xdr:col>
                    <xdr:colOff>236220</xdr:colOff>
                    <xdr:row>89</xdr:row>
                    <xdr:rowOff>60960</xdr:rowOff>
                  </from>
                  <to>
                    <xdr:col>9</xdr:col>
                    <xdr:colOff>0</xdr:colOff>
                    <xdr:row>89</xdr:row>
                    <xdr:rowOff>213360</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10</xdr:col>
                    <xdr:colOff>22860</xdr:colOff>
                    <xdr:row>89</xdr:row>
                    <xdr:rowOff>60960</xdr:rowOff>
                  </from>
                  <to>
                    <xdr:col>10</xdr:col>
                    <xdr:colOff>198120</xdr:colOff>
                    <xdr:row>89</xdr:row>
                    <xdr:rowOff>213360</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12</xdr:col>
                    <xdr:colOff>0</xdr:colOff>
                    <xdr:row>89</xdr:row>
                    <xdr:rowOff>45720</xdr:rowOff>
                  </from>
                  <to>
                    <xdr:col>13</xdr:col>
                    <xdr:colOff>0</xdr:colOff>
                    <xdr:row>89</xdr:row>
                    <xdr:rowOff>198120</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6</xdr:col>
                    <xdr:colOff>22860</xdr:colOff>
                    <xdr:row>90</xdr:row>
                    <xdr:rowOff>60960</xdr:rowOff>
                  </from>
                  <to>
                    <xdr:col>6</xdr:col>
                    <xdr:colOff>198120</xdr:colOff>
                    <xdr:row>90</xdr:row>
                    <xdr:rowOff>213360</xdr:rowOff>
                  </to>
                </anchor>
              </controlPr>
            </control>
          </mc:Choice>
        </mc:AlternateContent>
        <mc:AlternateContent xmlns:mc="http://schemas.openxmlformats.org/markup-compatibility/2006">
          <mc:Choice Requires="x14">
            <control shapeId="1157" r:id="rId43" name="Check Box 133">
              <controlPr defaultSize="0" autoFill="0" autoLine="0" autoPict="0">
                <anchor moveWithCells="1">
                  <from>
                    <xdr:col>28</xdr:col>
                    <xdr:colOff>22860</xdr:colOff>
                    <xdr:row>91</xdr:row>
                    <xdr:rowOff>60960</xdr:rowOff>
                  </from>
                  <to>
                    <xdr:col>28</xdr:col>
                    <xdr:colOff>198120</xdr:colOff>
                    <xdr:row>91</xdr:row>
                    <xdr:rowOff>213360</xdr:rowOff>
                  </to>
                </anchor>
              </controlPr>
            </control>
          </mc:Choice>
        </mc:AlternateContent>
        <mc:AlternateContent xmlns:mc="http://schemas.openxmlformats.org/markup-compatibility/2006">
          <mc:Choice Requires="x14">
            <control shapeId="1163" r:id="rId44" name="Check Box 139">
              <controlPr defaultSize="0" autoFill="0" autoLine="0" autoPict="0">
                <anchor moveWithCells="1">
                  <from>
                    <xdr:col>27</xdr:col>
                    <xdr:colOff>76200</xdr:colOff>
                    <xdr:row>58</xdr:row>
                    <xdr:rowOff>83820</xdr:rowOff>
                  </from>
                  <to>
                    <xdr:col>27</xdr:col>
                    <xdr:colOff>259080</xdr:colOff>
                    <xdr:row>58</xdr:row>
                    <xdr:rowOff>236220</xdr:rowOff>
                  </to>
                </anchor>
              </controlPr>
            </control>
          </mc:Choice>
        </mc:AlternateContent>
        <mc:AlternateContent xmlns:mc="http://schemas.openxmlformats.org/markup-compatibility/2006">
          <mc:Choice Requires="x14">
            <control shapeId="1165" r:id="rId45" name="Option Button 141">
              <controlPr defaultSize="0" autoFill="0" autoLine="0" autoPict="0">
                <anchor moveWithCells="1">
                  <from>
                    <xdr:col>1</xdr:col>
                    <xdr:colOff>7620</xdr:colOff>
                    <xdr:row>11</xdr:row>
                    <xdr:rowOff>30480</xdr:rowOff>
                  </from>
                  <to>
                    <xdr:col>2</xdr:col>
                    <xdr:colOff>38100</xdr:colOff>
                    <xdr:row>11</xdr:row>
                    <xdr:rowOff>198120</xdr:rowOff>
                  </to>
                </anchor>
              </controlPr>
            </control>
          </mc:Choice>
        </mc:AlternateContent>
        <mc:AlternateContent xmlns:mc="http://schemas.openxmlformats.org/markup-compatibility/2006">
          <mc:Choice Requires="x14">
            <control shapeId="1166" r:id="rId46" name="Option Button 142">
              <controlPr defaultSize="0" autoFill="0" autoLine="0" autoPict="0">
                <anchor moveWithCells="1">
                  <from>
                    <xdr:col>1</xdr:col>
                    <xdr:colOff>7620</xdr:colOff>
                    <xdr:row>12</xdr:row>
                    <xdr:rowOff>22860</xdr:rowOff>
                  </from>
                  <to>
                    <xdr:col>2</xdr:col>
                    <xdr:colOff>60960</xdr:colOff>
                    <xdr:row>12</xdr:row>
                    <xdr:rowOff>175260</xdr:rowOff>
                  </to>
                </anchor>
              </controlPr>
            </control>
          </mc:Choice>
        </mc:AlternateContent>
        <mc:AlternateContent xmlns:mc="http://schemas.openxmlformats.org/markup-compatibility/2006">
          <mc:Choice Requires="x14">
            <control shapeId="1167" r:id="rId47" name="Option Button 143">
              <controlPr defaultSize="0" autoFill="0" autoLine="0" autoPict="0">
                <anchor moveWithCells="1">
                  <from>
                    <xdr:col>1</xdr:col>
                    <xdr:colOff>7620</xdr:colOff>
                    <xdr:row>13</xdr:row>
                    <xdr:rowOff>7620</xdr:rowOff>
                  </from>
                  <to>
                    <xdr:col>2</xdr:col>
                    <xdr:colOff>22860</xdr:colOff>
                    <xdr:row>13</xdr:row>
                    <xdr:rowOff>190500</xdr:rowOff>
                  </to>
                </anchor>
              </controlPr>
            </control>
          </mc:Choice>
        </mc:AlternateContent>
        <mc:AlternateContent xmlns:mc="http://schemas.openxmlformats.org/markup-compatibility/2006">
          <mc:Choice Requires="x14">
            <control shapeId="1168" r:id="rId48" name="Option Button 144">
              <controlPr defaultSize="0" autoFill="0" autoLine="0" autoPict="0">
                <anchor moveWithCells="1">
                  <from>
                    <xdr:col>1</xdr:col>
                    <xdr:colOff>7620</xdr:colOff>
                    <xdr:row>14</xdr:row>
                    <xdr:rowOff>22860</xdr:rowOff>
                  </from>
                  <to>
                    <xdr:col>2</xdr:col>
                    <xdr:colOff>30480</xdr:colOff>
                    <xdr:row>14</xdr:row>
                    <xdr:rowOff>175260</xdr:rowOff>
                  </to>
                </anchor>
              </controlPr>
            </control>
          </mc:Choice>
        </mc:AlternateContent>
        <mc:AlternateContent xmlns:mc="http://schemas.openxmlformats.org/markup-compatibility/2006">
          <mc:Choice Requires="x14">
            <control shapeId="1169" r:id="rId49" name="Option Button 145">
              <controlPr defaultSize="0" autoFill="0" autoLine="0" autoPict="0">
                <anchor moveWithCells="1">
                  <from>
                    <xdr:col>1</xdr:col>
                    <xdr:colOff>7620</xdr:colOff>
                    <xdr:row>15</xdr:row>
                    <xdr:rowOff>22860</xdr:rowOff>
                  </from>
                  <to>
                    <xdr:col>2</xdr:col>
                    <xdr:colOff>30480</xdr:colOff>
                    <xdr:row>15</xdr:row>
                    <xdr:rowOff>175260</xdr:rowOff>
                  </to>
                </anchor>
              </controlPr>
            </control>
          </mc:Choice>
        </mc:AlternateContent>
        <mc:AlternateContent xmlns:mc="http://schemas.openxmlformats.org/markup-compatibility/2006">
          <mc:Choice Requires="x14">
            <control shapeId="1170" r:id="rId50" name="Option Button 146">
              <controlPr defaultSize="0" autoFill="0" autoLine="0" autoPict="0">
                <anchor moveWithCells="1">
                  <from>
                    <xdr:col>1</xdr:col>
                    <xdr:colOff>7620</xdr:colOff>
                    <xdr:row>16</xdr:row>
                    <xdr:rowOff>7620</xdr:rowOff>
                  </from>
                  <to>
                    <xdr:col>2</xdr:col>
                    <xdr:colOff>30480</xdr:colOff>
                    <xdr:row>17</xdr:row>
                    <xdr:rowOff>0</xdr:rowOff>
                  </to>
                </anchor>
              </controlPr>
            </control>
          </mc:Choice>
        </mc:AlternateContent>
        <mc:AlternateContent xmlns:mc="http://schemas.openxmlformats.org/markup-compatibility/2006">
          <mc:Choice Requires="x14">
            <control shapeId="1171" r:id="rId51" name="Option Button 147">
              <controlPr defaultSize="0" autoFill="0" autoLine="0" autoPict="0">
                <anchor moveWithCells="1">
                  <from>
                    <xdr:col>1</xdr:col>
                    <xdr:colOff>7620</xdr:colOff>
                    <xdr:row>17</xdr:row>
                    <xdr:rowOff>22860</xdr:rowOff>
                  </from>
                  <to>
                    <xdr:col>2</xdr:col>
                    <xdr:colOff>38100</xdr:colOff>
                    <xdr:row>17</xdr:row>
                    <xdr:rowOff>182880</xdr:rowOff>
                  </to>
                </anchor>
              </controlPr>
            </control>
          </mc:Choice>
        </mc:AlternateContent>
        <mc:AlternateContent xmlns:mc="http://schemas.openxmlformats.org/markup-compatibility/2006">
          <mc:Choice Requires="x14">
            <control shapeId="1172" r:id="rId52" name="Option Button 148">
              <controlPr defaultSize="0" autoFill="0" autoLine="0" autoPict="0">
                <anchor moveWithCells="1">
                  <from>
                    <xdr:col>1</xdr:col>
                    <xdr:colOff>7620</xdr:colOff>
                    <xdr:row>18</xdr:row>
                    <xdr:rowOff>22860</xdr:rowOff>
                  </from>
                  <to>
                    <xdr:col>2</xdr:col>
                    <xdr:colOff>22860</xdr:colOff>
                    <xdr:row>18</xdr:row>
                    <xdr:rowOff>175260</xdr:rowOff>
                  </to>
                </anchor>
              </controlPr>
            </control>
          </mc:Choice>
        </mc:AlternateContent>
        <mc:AlternateContent xmlns:mc="http://schemas.openxmlformats.org/markup-compatibility/2006">
          <mc:Choice Requires="x14">
            <control shapeId="1175" r:id="rId53" name="Option Button 151">
              <controlPr defaultSize="0" autoFill="0" autoLine="0" autoPict="0">
                <anchor moveWithCells="1">
                  <from>
                    <xdr:col>10</xdr:col>
                    <xdr:colOff>30480</xdr:colOff>
                    <xdr:row>23</xdr:row>
                    <xdr:rowOff>7620</xdr:rowOff>
                  </from>
                  <to>
                    <xdr:col>11</xdr:col>
                    <xdr:colOff>22860</xdr:colOff>
                    <xdr:row>23</xdr:row>
                    <xdr:rowOff>220980</xdr:rowOff>
                  </to>
                </anchor>
              </controlPr>
            </control>
          </mc:Choice>
        </mc:AlternateContent>
        <mc:AlternateContent xmlns:mc="http://schemas.openxmlformats.org/markup-compatibility/2006">
          <mc:Choice Requires="x14">
            <control shapeId="1176" r:id="rId54" name="Option Button 152">
              <controlPr defaultSize="0" autoFill="0" autoLine="0" autoPict="0">
                <anchor moveWithCells="1">
                  <from>
                    <xdr:col>13</xdr:col>
                    <xdr:colOff>22860</xdr:colOff>
                    <xdr:row>23</xdr:row>
                    <xdr:rowOff>22860</xdr:rowOff>
                  </from>
                  <to>
                    <xdr:col>14</xdr:col>
                    <xdr:colOff>0</xdr:colOff>
                    <xdr:row>24</xdr:row>
                    <xdr:rowOff>0</xdr:rowOff>
                  </to>
                </anchor>
              </controlPr>
            </control>
          </mc:Choice>
        </mc:AlternateContent>
        <mc:AlternateContent xmlns:mc="http://schemas.openxmlformats.org/markup-compatibility/2006">
          <mc:Choice Requires="x14">
            <control shapeId="1177" r:id="rId55" name="Option Button 153">
              <controlPr defaultSize="0" autoFill="0" autoLine="0" autoPict="0">
                <anchor moveWithCells="1">
                  <from>
                    <xdr:col>10</xdr:col>
                    <xdr:colOff>22860</xdr:colOff>
                    <xdr:row>24</xdr:row>
                    <xdr:rowOff>220980</xdr:rowOff>
                  </from>
                  <to>
                    <xdr:col>11</xdr:col>
                    <xdr:colOff>0</xdr:colOff>
                    <xdr:row>26</xdr:row>
                    <xdr:rowOff>0</xdr:rowOff>
                  </to>
                </anchor>
              </controlPr>
            </control>
          </mc:Choice>
        </mc:AlternateContent>
        <mc:AlternateContent xmlns:mc="http://schemas.openxmlformats.org/markup-compatibility/2006">
          <mc:Choice Requires="x14">
            <control shapeId="1178" r:id="rId56" name="Option Button 154">
              <controlPr defaultSize="0" autoFill="0" autoLine="0" autoPict="0">
                <anchor moveWithCells="1">
                  <from>
                    <xdr:col>13</xdr:col>
                    <xdr:colOff>22860</xdr:colOff>
                    <xdr:row>25</xdr:row>
                    <xdr:rowOff>22860</xdr:rowOff>
                  </from>
                  <to>
                    <xdr:col>13</xdr:col>
                    <xdr:colOff>198120</xdr:colOff>
                    <xdr:row>25</xdr:row>
                    <xdr:rowOff>182880</xdr:rowOff>
                  </to>
                </anchor>
              </controlPr>
            </control>
          </mc:Choice>
        </mc:AlternateContent>
        <mc:AlternateContent xmlns:mc="http://schemas.openxmlformats.org/markup-compatibility/2006">
          <mc:Choice Requires="x14">
            <control shapeId="1179" r:id="rId57" name="Option Button 155">
              <controlPr defaultSize="0" autoFill="0" autoLine="0" autoPict="0">
                <anchor moveWithCells="1">
                  <from>
                    <xdr:col>10</xdr:col>
                    <xdr:colOff>30480</xdr:colOff>
                    <xdr:row>24</xdr:row>
                    <xdr:rowOff>22860</xdr:rowOff>
                  </from>
                  <to>
                    <xdr:col>11</xdr:col>
                    <xdr:colOff>7620</xdr:colOff>
                    <xdr:row>24</xdr:row>
                    <xdr:rowOff>175260</xdr:rowOff>
                  </to>
                </anchor>
              </controlPr>
            </control>
          </mc:Choice>
        </mc:AlternateContent>
        <mc:AlternateContent xmlns:mc="http://schemas.openxmlformats.org/markup-compatibility/2006">
          <mc:Choice Requires="x14">
            <control shapeId="1180" r:id="rId58" name="Option Button 156">
              <controlPr defaultSize="0" autoFill="0" autoLine="0" autoPict="0">
                <anchor moveWithCells="1">
                  <from>
                    <xdr:col>13</xdr:col>
                    <xdr:colOff>30480</xdr:colOff>
                    <xdr:row>24</xdr:row>
                    <xdr:rowOff>22860</xdr:rowOff>
                  </from>
                  <to>
                    <xdr:col>14</xdr:col>
                    <xdr:colOff>7620</xdr:colOff>
                    <xdr:row>24</xdr:row>
                    <xdr:rowOff>190500</xdr:rowOff>
                  </to>
                </anchor>
              </controlPr>
            </control>
          </mc:Choice>
        </mc:AlternateContent>
        <mc:AlternateContent xmlns:mc="http://schemas.openxmlformats.org/markup-compatibility/2006">
          <mc:Choice Requires="x14">
            <control shapeId="1181" r:id="rId59" name="Option Button 157">
              <controlPr defaultSize="0" autoFill="0" autoLine="0" autoPict="0">
                <anchor moveWithCells="1">
                  <from>
                    <xdr:col>1</xdr:col>
                    <xdr:colOff>22860</xdr:colOff>
                    <xdr:row>27</xdr:row>
                    <xdr:rowOff>7620</xdr:rowOff>
                  </from>
                  <to>
                    <xdr:col>2</xdr:col>
                    <xdr:colOff>22860</xdr:colOff>
                    <xdr:row>27</xdr:row>
                    <xdr:rowOff>220980</xdr:rowOff>
                  </to>
                </anchor>
              </controlPr>
            </control>
          </mc:Choice>
        </mc:AlternateContent>
        <mc:AlternateContent xmlns:mc="http://schemas.openxmlformats.org/markup-compatibility/2006">
          <mc:Choice Requires="x14">
            <control shapeId="1182" r:id="rId60" name="Option Button 158">
              <controlPr defaultSize="0" autoFill="0" autoLine="0" autoPict="0">
                <anchor moveWithCells="1">
                  <from>
                    <xdr:col>13</xdr:col>
                    <xdr:colOff>22860</xdr:colOff>
                    <xdr:row>27</xdr:row>
                    <xdr:rowOff>22860</xdr:rowOff>
                  </from>
                  <to>
                    <xdr:col>13</xdr:col>
                    <xdr:colOff>213360</xdr:colOff>
                    <xdr:row>27</xdr:row>
                    <xdr:rowOff>213360</xdr:rowOff>
                  </to>
                </anchor>
              </controlPr>
            </control>
          </mc:Choice>
        </mc:AlternateContent>
        <mc:AlternateContent xmlns:mc="http://schemas.openxmlformats.org/markup-compatibility/2006">
          <mc:Choice Requires="x14">
            <control shapeId="1184" r:id="rId61" name="Option Button 160">
              <controlPr defaultSize="0" autoFill="0" autoLine="0" autoPict="0">
                <anchor moveWithCells="1">
                  <from>
                    <xdr:col>10</xdr:col>
                    <xdr:colOff>22860</xdr:colOff>
                    <xdr:row>28</xdr:row>
                    <xdr:rowOff>30480</xdr:rowOff>
                  </from>
                  <to>
                    <xdr:col>11</xdr:col>
                    <xdr:colOff>0</xdr:colOff>
                    <xdr:row>28</xdr:row>
                    <xdr:rowOff>198120</xdr:rowOff>
                  </to>
                </anchor>
              </controlPr>
            </control>
          </mc:Choice>
        </mc:AlternateContent>
        <mc:AlternateContent xmlns:mc="http://schemas.openxmlformats.org/markup-compatibility/2006">
          <mc:Choice Requires="x14">
            <control shapeId="1185" r:id="rId62" name="Option Button 161">
              <controlPr defaultSize="0" autoFill="0" autoLine="0" autoPict="0">
                <anchor moveWithCells="1">
                  <from>
                    <xdr:col>13</xdr:col>
                    <xdr:colOff>22860</xdr:colOff>
                    <xdr:row>28</xdr:row>
                    <xdr:rowOff>22860</xdr:rowOff>
                  </from>
                  <to>
                    <xdr:col>13</xdr:col>
                    <xdr:colOff>213360</xdr:colOff>
                    <xdr:row>28</xdr:row>
                    <xdr:rowOff>182880</xdr:rowOff>
                  </to>
                </anchor>
              </controlPr>
            </control>
          </mc:Choice>
        </mc:AlternateContent>
        <mc:AlternateContent xmlns:mc="http://schemas.openxmlformats.org/markup-compatibility/2006">
          <mc:Choice Requires="x14">
            <control shapeId="1186" r:id="rId63" name="Option Button 162">
              <controlPr defaultSize="0" autoFill="0" autoLine="0" autoPict="0">
                <anchor moveWithCells="1">
                  <from>
                    <xdr:col>10</xdr:col>
                    <xdr:colOff>22860</xdr:colOff>
                    <xdr:row>29</xdr:row>
                    <xdr:rowOff>22860</xdr:rowOff>
                  </from>
                  <to>
                    <xdr:col>10</xdr:col>
                    <xdr:colOff>198120</xdr:colOff>
                    <xdr:row>29</xdr:row>
                    <xdr:rowOff>198120</xdr:rowOff>
                  </to>
                </anchor>
              </controlPr>
            </control>
          </mc:Choice>
        </mc:AlternateContent>
        <mc:AlternateContent xmlns:mc="http://schemas.openxmlformats.org/markup-compatibility/2006">
          <mc:Choice Requires="x14">
            <control shapeId="1187" r:id="rId64" name="Option Button 163">
              <controlPr defaultSize="0" autoFill="0" autoLine="0" autoPict="0">
                <anchor moveWithCells="1">
                  <from>
                    <xdr:col>13</xdr:col>
                    <xdr:colOff>22860</xdr:colOff>
                    <xdr:row>29</xdr:row>
                    <xdr:rowOff>22860</xdr:rowOff>
                  </from>
                  <to>
                    <xdr:col>13</xdr:col>
                    <xdr:colOff>213360</xdr:colOff>
                    <xdr:row>29</xdr:row>
                    <xdr:rowOff>198120</xdr:rowOff>
                  </to>
                </anchor>
              </controlPr>
            </control>
          </mc:Choice>
        </mc:AlternateContent>
        <mc:AlternateContent xmlns:mc="http://schemas.openxmlformats.org/markup-compatibility/2006">
          <mc:Choice Requires="x14">
            <control shapeId="1188" r:id="rId65" name="Option Button 164">
              <controlPr defaultSize="0" autoFill="0" autoLine="0" autoPict="0">
                <anchor moveWithCells="1">
                  <from>
                    <xdr:col>0</xdr:col>
                    <xdr:colOff>83820</xdr:colOff>
                    <xdr:row>32</xdr:row>
                    <xdr:rowOff>7620</xdr:rowOff>
                  </from>
                  <to>
                    <xdr:col>2</xdr:col>
                    <xdr:colOff>38100</xdr:colOff>
                    <xdr:row>32</xdr:row>
                    <xdr:rowOff>213360</xdr:rowOff>
                  </to>
                </anchor>
              </controlPr>
            </control>
          </mc:Choice>
        </mc:AlternateContent>
        <mc:AlternateContent xmlns:mc="http://schemas.openxmlformats.org/markup-compatibility/2006">
          <mc:Choice Requires="x14">
            <control shapeId="1189" r:id="rId66" name="Option Button 165">
              <controlPr defaultSize="0" autoFill="0" autoLine="0" autoPict="0">
                <anchor moveWithCells="1">
                  <from>
                    <xdr:col>13</xdr:col>
                    <xdr:colOff>22860</xdr:colOff>
                    <xdr:row>32</xdr:row>
                    <xdr:rowOff>22860</xdr:rowOff>
                  </from>
                  <to>
                    <xdr:col>14</xdr:col>
                    <xdr:colOff>7620</xdr:colOff>
                    <xdr:row>32</xdr:row>
                    <xdr:rowOff>213360</xdr:rowOff>
                  </to>
                </anchor>
              </controlPr>
            </control>
          </mc:Choice>
        </mc:AlternateContent>
        <mc:AlternateContent xmlns:mc="http://schemas.openxmlformats.org/markup-compatibility/2006">
          <mc:Choice Requires="x14">
            <control shapeId="1190" r:id="rId67" name="Group Box 166">
              <controlPr defaultSize="0" autoFill="0" autoPict="0">
                <anchor moveWithCells="1">
                  <from>
                    <xdr:col>8</xdr:col>
                    <xdr:colOff>137160</xdr:colOff>
                    <xdr:row>22</xdr:row>
                    <xdr:rowOff>144780</xdr:rowOff>
                  </from>
                  <to>
                    <xdr:col>15</xdr:col>
                    <xdr:colOff>137160</xdr:colOff>
                    <xdr:row>24</xdr:row>
                    <xdr:rowOff>60960</xdr:rowOff>
                  </to>
                </anchor>
              </controlPr>
            </control>
          </mc:Choice>
        </mc:AlternateContent>
        <mc:AlternateContent xmlns:mc="http://schemas.openxmlformats.org/markup-compatibility/2006">
          <mc:Choice Requires="x14">
            <control shapeId="1191" r:id="rId68" name="Group Box 167">
              <controlPr defaultSize="0" autoFill="0" autoPict="0">
                <anchor moveWithCells="1">
                  <from>
                    <xdr:col>8</xdr:col>
                    <xdr:colOff>137160</xdr:colOff>
                    <xdr:row>23</xdr:row>
                    <xdr:rowOff>175260</xdr:rowOff>
                  </from>
                  <to>
                    <xdr:col>15</xdr:col>
                    <xdr:colOff>121920</xdr:colOff>
                    <xdr:row>25</xdr:row>
                    <xdr:rowOff>30480</xdr:rowOff>
                  </to>
                </anchor>
              </controlPr>
            </control>
          </mc:Choice>
        </mc:AlternateContent>
        <mc:AlternateContent xmlns:mc="http://schemas.openxmlformats.org/markup-compatibility/2006">
          <mc:Choice Requires="x14">
            <control shapeId="1192" r:id="rId69" name="Group Box 168">
              <controlPr defaultSize="0" autoFill="0" autoPict="0">
                <anchor moveWithCells="1">
                  <from>
                    <xdr:col>8</xdr:col>
                    <xdr:colOff>137160</xdr:colOff>
                    <xdr:row>24</xdr:row>
                    <xdr:rowOff>213360</xdr:rowOff>
                  </from>
                  <to>
                    <xdr:col>15</xdr:col>
                    <xdr:colOff>137160</xdr:colOff>
                    <xdr:row>26</xdr:row>
                    <xdr:rowOff>30480</xdr:rowOff>
                  </to>
                </anchor>
              </controlPr>
            </control>
          </mc:Choice>
        </mc:AlternateContent>
        <mc:AlternateContent xmlns:mc="http://schemas.openxmlformats.org/markup-compatibility/2006">
          <mc:Choice Requires="x14">
            <control shapeId="1193" r:id="rId70" name="Group Box 169">
              <controlPr defaultSize="0" autoFill="0" autoPict="0">
                <anchor moveWithCells="1">
                  <from>
                    <xdr:col>1</xdr:col>
                    <xdr:colOff>7620</xdr:colOff>
                    <xdr:row>26</xdr:row>
                    <xdr:rowOff>114300</xdr:rowOff>
                  </from>
                  <to>
                    <xdr:col>15</xdr:col>
                    <xdr:colOff>68580</xdr:colOff>
                    <xdr:row>28</xdr:row>
                    <xdr:rowOff>22860</xdr:rowOff>
                  </to>
                </anchor>
              </controlPr>
            </control>
          </mc:Choice>
        </mc:AlternateContent>
        <mc:AlternateContent xmlns:mc="http://schemas.openxmlformats.org/markup-compatibility/2006">
          <mc:Choice Requires="x14">
            <control shapeId="1194" r:id="rId71" name="Group Box 170">
              <controlPr defaultSize="0" autoFill="0" autoPict="0">
                <anchor moveWithCells="1">
                  <from>
                    <xdr:col>8</xdr:col>
                    <xdr:colOff>121920</xdr:colOff>
                    <xdr:row>27</xdr:row>
                    <xdr:rowOff>160020</xdr:rowOff>
                  </from>
                  <to>
                    <xdr:col>15</xdr:col>
                    <xdr:colOff>114300</xdr:colOff>
                    <xdr:row>29</xdr:row>
                    <xdr:rowOff>30480</xdr:rowOff>
                  </to>
                </anchor>
              </controlPr>
            </control>
          </mc:Choice>
        </mc:AlternateContent>
        <mc:AlternateContent xmlns:mc="http://schemas.openxmlformats.org/markup-compatibility/2006">
          <mc:Choice Requires="x14">
            <control shapeId="1195" r:id="rId72" name="Group Box 171">
              <controlPr defaultSize="0" autoFill="0" autoPict="0">
                <anchor moveWithCells="1">
                  <from>
                    <xdr:col>8</xdr:col>
                    <xdr:colOff>137160</xdr:colOff>
                    <xdr:row>28</xdr:row>
                    <xdr:rowOff>190500</xdr:rowOff>
                  </from>
                  <to>
                    <xdr:col>15</xdr:col>
                    <xdr:colOff>121920</xdr:colOff>
                    <xdr:row>30</xdr:row>
                    <xdr:rowOff>45720</xdr:rowOff>
                  </to>
                </anchor>
              </controlPr>
            </control>
          </mc:Choice>
        </mc:AlternateContent>
        <mc:AlternateContent xmlns:mc="http://schemas.openxmlformats.org/markup-compatibility/2006">
          <mc:Choice Requires="x14">
            <control shapeId="1196" r:id="rId73" name="Group Box 172">
              <controlPr defaultSize="0" autoFill="0" autoPict="0">
                <anchor moveWithCells="1">
                  <from>
                    <xdr:col>0</xdr:col>
                    <xdr:colOff>22860</xdr:colOff>
                    <xdr:row>31</xdr:row>
                    <xdr:rowOff>160020</xdr:rowOff>
                  </from>
                  <to>
                    <xdr:col>14</xdr:col>
                    <xdr:colOff>198120</xdr:colOff>
                    <xdr:row>34</xdr:row>
                    <xdr:rowOff>68580</xdr:rowOff>
                  </to>
                </anchor>
              </controlPr>
            </control>
          </mc:Choice>
        </mc:AlternateContent>
        <mc:AlternateContent xmlns:mc="http://schemas.openxmlformats.org/markup-compatibility/2006">
          <mc:Choice Requires="x14">
            <control shapeId="1197" r:id="rId74" name="Option Button 173">
              <controlPr defaultSize="0" autoFill="0" autoLine="0" autoPict="0">
                <anchor moveWithCells="1">
                  <from>
                    <xdr:col>26</xdr:col>
                    <xdr:colOff>7620</xdr:colOff>
                    <xdr:row>22</xdr:row>
                    <xdr:rowOff>30480</xdr:rowOff>
                  </from>
                  <to>
                    <xdr:col>26</xdr:col>
                    <xdr:colOff>213360</xdr:colOff>
                    <xdr:row>22</xdr:row>
                    <xdr:rowOff>190500</xdr:rowOff>
                  </to>
                </anchor>
              </controlPr>
            </control>
          </mc:Choice>
        </mc:AlternateContent>
        <mc:AlternateContent xmlns:mc="http://schemas.openxmlformats.org/markup-compatibility/2006">
          <mc:Choice Requires="x14">
            <control shapeId="1198" r:id="rId75" name="Option Button 174">
              <controlPr defaultSize="0" autoFill="0" autoLine="0" autoPict="0">
                <anchor moveWithCells="1">
                  <from>
                    <xdr:col>28</xdr:col>
                    <xdr:colOff>7620</xdr:colOff>
                    <xdr:row>22</xdr:row>
                    <xdr:rowOff>30480</xdr:rowOff>
                  </from>
                  <to>
                    <xdr:col>28</xdr:col>
                    <xdr:colOff>190500</xdr:colOff>
                    <xdr:row>22</xdr:row>
                    <xdr:rowOff>198120</xdr:rowOff>
                  </to>
                </anchor>
              </controlPr>
            </control>
          </mc:Choice>
        </mc:AlternateContent>
        <mc:AlternateContent xmlns:mc="http://schemas.openxmlformats.org/markup-compatibility/2006">
          <mc:Choice Requires="x14">
            <control shapeId="1199" r:id="rId76" name="Option Button 175">
              <controlPr defaultSize="0" autoFill="0" autoLine="0" autoPict="0">
                <anchor moveWithCells="1">
                  <from>
                    <xdr:col>26</xdr:col>
                    <xdr:colOff>7620</xdr:colOff>
                    <xdr:row>23</xdr:row>
                    <xdr:rowOff>30480</xdr:rowOff>
                  </from>
                  <to>
                    <xdr:col>26</xdr:col>
                    <xdr:colOff>213360</xdr:colOff>
                    <xdr:row>23</xdr:row>
                    <xdr:rowOff>220980</xdr:rowOff>
                  </to>
                </anchor>
              </controlPr>
            </control>
          </mc:Choice>
        </mc:AlternateContent>
        <mc:AlternateContent xmlns:mc="http://schemas.openxmlformats.org/markup-compatibility/2006">
          <mc:Choice Requires="x14">
            <control shapeId="1200" r:id="rId77" name="Option Button 176">
              <controlPr defaultSize="0" autoFill="0" autoLine="0" autoPict="0">
                <anchor moveWithCells="1">
                  <from>
                    <xdr:col>28</xdr:col>
                    <xdr:colOff>22860</xdr:colOff>
                    <xdr:row>23</xdr:row>
                    <xdr:rowOff>30480</xdr:rowOff>
                  </from>
                  <to>
                    <xdr:col>28</xdr:col>
                    <xdr:colOff>213360</xdr:colOff>
                    <xdr:row>23</xdr:row>
                    <xdr:rowOff>213360</xdr:rowOff>
                  </to>
                </anchor>
              </controlPr>
            </control>
          </mc:Choice>
        </mc:AlternateContent>
        <mc:AlternateContent xmlns:mc="http://schemas.openxmlformats.org/markup-compatibility/2006">
          <mc:Choice Requires="x14">
            <control shapeId="1201" r:id="rId78" name="Group Box 177">
              <controlPr defaultSize="0" autoFill="0" autoPict="0">
                <anchor moveWithCells="1">
                  <from>
                    <xdr:col>24</xdr:col>
                    <xdr:colOff>106680</xdr:colOff>
                    <xdr:row>21</xdr:row>
                    <xdr:rowOff>198120</xdr:rowOff>
                  </from>
                  <to>
                    <xdr:col>31</xdr:col>
                    <xdr:colOff>175260</xdr:colOff>
                    <xdr:row>23</xdr:row>
                    <xdr:rowOff>60960</xdr:rowOff>
                  </to>
                </anchor>
              </controlPr>
            </control>
          </mc:Choice>
        </mc:AlternateContent>
        <mc:AlternateContent xmlns:mc="http://schemas.openxmlformats.org/markup-compatibility/2006">
          <mc:Choice Requires="x14">
            <control shapeId="1202" r:id="rId79" name="Group Box 178">
              <controlPr defaultSize="0" autoFill="0" autoPict="0">
                <anchor moveWithCells="1">
                  <from>
                    <xdr:col>24</xdr:col>
                    <xdr:colOff>137160</xdr:colOff>
                    <xdr:row>22</xdr:row>
                    <xdr:rowOff>213360</xdr:rowOff>
                  </from>
                  <to>
                    <xdr:col>31</xdr:col>
                    <xdr:colOff>182880</xdr:colOff>
                    <xdr:row>24</xdr:row>
                    <xdr:rowOff>121920</xdr:rowOff>
                  </to>
                </anchor>
              </controlPr>
            </control>
          </mc:Choice>
        </mc:AlternateContent>
        <mc:AlternateContent xmlns:mc="http://schemas.openxmlformats.org/markup-compatibility/2006">
          <mc:Choice Requires="x14">
            <control shapeId="1203" r:id="rId80" name="Option Button 179">
              <controlPr defaultSize="0" autoFill="0" autoLine="0" autoPict="0">
                <anchor moveWithCells="1">
                  <from>
                    <xdr:col>15</xdr:col>
                    <xdr:colOff>213360</xdr:colOff>
                    <xdr:row>28</xdr:row>
                    <xdr:rowOff>22860</xdr:rowOff>
                  </from>
                  <to>
                    <xdr:col>17</xdr:col>
                    <xdr:colOff>38100</xdr:colOff>
                    <xdr:row>28</xdr:row>
                    <xdr:rowOff>213360</xdr:rowOff>
                  </to>
                </anchor>
              </controlPr>
            </control>
          </mc:Choice>
        </mc:AlternateContent>
        <mc:AlternateContent xmlns:mc="http://schemas.openxmlformats.org/markup-compatibility/2006">
          <mc:Choice Requires="x14">
            <control shapeId="1204" r:id="rId81" name="Option Button 180">
              <controlPr defaultSize="0" autoFill="0" autoLine="0" autoPict="0">
                <anchor moveWithCells="1">
                  <from>
                    <xdr:col>15</xdr:col>
                    <xdr:colOff>198120</xdr:colOff>
                    <xdr:row>30</xdr:row>
                    <xdr:rowOff>22860</xdr:rowOff>
                  </from>
                  <to>
                    <xdr:col>17</xdr:col>
                    <xdr:colOff>0</xdr:colOff>
                    <xdr:row>30</xdr:row>
                    <xdr:rowOff>220980</xdr:rowOff>
                  </to>
                </anchor>
              </controlPr>
            </control>
          </mc:Choice>
        </mc:AlternateContent>
        <mc:AlternateContent xmlns:mc="http://schemas.openxmlformats.org/markup-compatibility/2006">
          <mc:Choice Requires="x14">
            <control shapeId="1205" r:id="rId82" name="Group Box 181">
              <controlPr defaultSize="0" autoFill="0" autoPict="0">
                <anchor moveWithCells="1">
                  <from>
                    <xdr:col>15</xdr:col>
                    <xdr:colOff>45720</xdr:colOff>
                    <xdr:row>27</xdr:row>
                    <xdr:rowOff>60960</xdr:rowOff>
                  </from>
                  <to>
                    <xdr:col>18</xdr:col>
                    <xdr:colOff>7620</xdr:colOff>
                    <xdr:row>31</xdr:row>
                    <xdr:rowOff>137160</xdr:rowOff>
                  </to>
                </anchor>
              </controlPr>
            </control>
          </mc:Choice>
        </mc:AlternateContent>
        <mc:AlternateContent xmlns:mc="http://schemas.openxmlformats.org/markup-compatibility/2006">
          <mc:Choice Requires="x14">
            <control shapeId="1206" r:id="rId83" name="Option Button 182">
              <controlPr defaultSize="0" autoFill="0" autoLine="0" autoPict="0">
                <anchor moveWithCells="1">
                  <from>
                    <xdr:col>20</xdr:col>
                    <xdr:colOff>175260</xdr:colOff>
                    <xdr:row>31</xdr:row>
                    <xdr:rowOff>30480</xdr:rowOff>
                  </from>
                  <to>
                    <xdr:col>22</xdr:col>
                    <xdr:colOff>22860</xdr:colOff>
                    <xdr:row>32</xdr:row>
                    <xdr:rowOff>0</xdr:rowOff>
                  </to>
                </anchor>
              </controlPr>
            </control>
          </mc:Choice>
        </mc:AlternateContent>
        <mc:AlternateContent xmlns:mc="http://schemas.openxmlformats.org/markup-compatibility/2006">
          <mc:Choice Requires="x14">
            <control shapeId="1207" r:id="rId84" name="Option Button 183">
              <controlPr defaultSize="0" autoFill="0" autoLine="0" autoPict="0">
                <anchor moveWithCells="1">
                  <from>
                    <xdr:col>25</xdr:col>
                    <xdr:colOff>190500</xdr:colOff>
                    <xdr:row>31</xdr:row>
                    <xdr:rowOff>22860</xdr:rowOff>
                  </from>
                  <to>
                    <xdr:col>26</xdr:col>
                    <xdr:colOff>213360</xdr:colOff>
                    <xdr:row>32</xdr:row>
                    <xdr:rowOff>7620</xdr:rowOff>
                  </to>
                </anchor>
              </controlPr>
            </control>
          </mc:Choice>
        </mc:AlternateContent>
        <mc:AlternateContent xmlns:mc="http://schemas.openxmlformats.org/markup-compatibility/2006">
          <mc:Choice Requires="x14">
            <control shapeId="1208" r:id="rId85" name="Group Box 184">
              <controlPr defaultSize="0" autoFill="0" autoPict="0">
                <anchor moveWithCells="1">
                  <from>
                    <xdr:col>20</xdr:col>
                    <xdr:colOff>30480</xdr:colOff>
                    <xdr:row>30</xdr:row>
                    <xdr:rowOff>60960</xdr:rowOff>
                  </from>
                  <to>
                    <xdr:col>30</xdr:col>
                    <xdr:colOff>175260</xdr:colOff>
                    <xdr:row>32</xdr:row>
                    <xdr:rowOff>60960</xdr:rowOff>
                  </to>
                </anchor>
              </controlPr>
            </control>
          </mc:Choice>
        </mc:AlternateContent>
        <mc:AlternateContent xmlns:mc="http://schemas.openxmlformats.org/markup-compatibility/2006">
          <mc:Choice Requires="x14">
            <control shapeId="1209" r:id="rId86" name="Option Button 185">
              <controlPr defaultSize="0" autoFill="0" autoLine="0" autoPict="0">
                <anchor moveWithCells="1">
                  <from>
                    <xdr:col>13</xdr:col>
                    <xdr:colOff>22860</xdr:colOff>
                    <xdr:row>38</xdr:row>
                    <xdr:rowOff>30480</xdr:rowOff>
                  </from>
                  <to>
                    <xdr:col>13</xdr:col>
                    <xdr:colOff>213360</xdr:colOff>
                    <xdr:row>38</xdr:row>
                    <xdr:rowOff>213360</xdr:rowOff>
                  </to>
                </anchor>
              </controlPr>
            </control>
          </mc:Choice>
        </mc:AlternateContent>
        <mc:AlternateContent xmlns:mc="http://schemas.openxmlformats.org/markup-compatibility/2006">
          <mc:Choice Requires="x14">
            <control shapeId="1210" r:id="rId87" name="Option Button 186">
              <controlPr defaultSize="0" autoFill="0" autoLine="0" autoPict="0">
                <anchor moveWithCells="1">
                  <from>
                    <xdr:col>17</xdr:col>
                    <xdr:colOff>190500</xdr:colOff>
                    <xdr:row>38</xdr:row>
                    <xdr:rowOff>22860</xdr:rowOff>
                  </from>
                  <to>
                    <xdr:col>19</xdr:col>
                    <xdr:colOff>0</xdr:colOff>
                    <xdr:row>39</xdr:row>
                    <xdr:rowOff>0</xdr:rowOff>
                  </to>
                </anchor>
              </controlPr>
            </control>
          </mc:Choice>
        </mc:AlternateContent>
        <mc:AlternateContent xmlns:mc="http://schemas.openxmlformats.org/markup-compatibility/2006">
          <mc:Choice Requires="x14">
            <control shapeId="1211" r:id="rId88" name="Option Button 187">
              <controlPr defaultSize="0" autoFill="0" autoLine="0" autoPict="0">
                <anchor moveWithCells="1">
                  <from>
                    <xdr:col>21</xdr:col>
                    <xdr:colOff>182880</xdr:colOff>
                    <xdr:row>38</xdr:row>
                    <xdr:rowOff>7620</xdr:rowOff>
                  </from>
                  <to>
                    <xdr:col>23</xdr:col>
                    <xdr:colOff>7620</xdr:colOff>
                    <xdr:row>38</xdr:row>
                    <xdr:rowOff>220980</xdr:rowOff>
                  </to>
                </anchor>
              </controlPr>
            </control>
          </mc:Choice>
        </mc:AlternateContent>
        <mc:AlternateContent xmlns:mc="http://schemas.openxmlformats.org/markup-compatibility/2006">
          <mc:Choice Requires="x14">
            <control shapeId="1212" r:id="rId89" name="Option Button 188">
              <controlPr defaultSize="0" autoFill="0" autoLine="0" autoPict="0">
                <anchor moveWithCells="1">
                  <from>
                    <xdr:col>27</xdr:col>
                    <xdr:colOff>30480</xdr:colOff>
                    <xdr:row>38</xdr:row>
                    <xdr:rowOff>7620</xdr:rowOff>
                  </from>
                  <to>
                    <xdr:col>27</xdr:col>
                    <xdr:colOff>236220</xdr:colOff>
                    <xdr:row>39</xdr:row>
                    <xdr:rowOff>22860</xdr:rowOff>
                  </to>
                </anchor>
              </controlPr>
            </control>
          </mc:Choice>
        </mc:AlternateContent>
        <mc:AlternateContent xmlns:mc="http://schemas.openxmlformats.org/markup-compatibility/2006">
          <mc:Choice Requires="x14">
            <control shapeId="1213" r:id="rId90" name="Option Button 189">
              <controlPr defaultSize="0" autoFill="0" autoLine="0" autoPict="0">
                <anchor moveWithCells="1">
                  <from>
                    <xdr:col>13</xdr:col>
                    <xdr:colOff>7620</xdr:colOff>
                    <xdr:row>39</xdr:row>
                    <xdr:rowOff>22860</xdr:rowOff>
                  </from>
                  <to>
                    <xdr:col>14</xdr:col>
                    <xdr:colOff>7620</xdr:colOff>
                    <xdr:row>39</xdr:row>
                    <xdr:rowOff>220980</xdr:rowOff>
                  </to>
                </anchor>
              </controlPr>
            </control>
          </mc:Choice>
        </mc:AlternateContent>
        <mc:AlternateContent xmlns:mc="http://schemas.openxmlformats.org/markup-compatibility/2006">
          <mc:Choice Requires="x14">
            <control shapeId="1214" r:id="rId91" name="Option Button 190">
              <controlPr defaultSize="0" autoFill="0" autoLine="0" autoPict="0">
                <anchor moveWithCells="1">
                  <from>
                    <xdr:col>23</xdr:col>
                    <xdr:colOff>7620</xdr:colOff>
                    <xdr:row>39</xdr:row>
                    <xdr:rowOff>22860</xdr:rowOff>
                  </from>
                  <to>
                    <xdr:col>23</xdr:col>
                    <xdr:colOff>251460</xdr:colOff>
                    <xdr:row>39</xdr:row>
                    <xdr:rowOff>220980</xdr:rowOff>
                  </to>
                </anchor>
              </controlPr>
            </control>
          </mc:Choice>
        </mc:AlternateContent>
        <mc:AlternateContent xmlns:mc="http://schemas.openxmlformats.org/markup-compatibility/2006">
          <mc:Choice Requires="x14">
            <control shapeId="1215" r:id="rId92" name="Group Box 191">
              <controlPr defaultSize="0" autoFill="0" autoPict="0">
                <anchor moveWithCells="1">
                  <from>
                    <xdr:col>12</xdr:col>
                    <xdr:colOff>99060</xdr:colOff>
                    <xdr:row>37</xdr:row>
                    <xdr:rowOff>175260</xdr:rowOff>
                  </from>
                  <to>
                    <xdr:col>31</xdr:col>
                    <xdr:colOff>137160</xdr:colOff>
                    <xdr:row>39</xdr:row>
                    <xdr:rowOff>76200</xdr:rowOff>
                  </to>
                </anchor>
              </controlPr>
            </control>
          </mc:Choice>
        </mc:AlternateContent>
        <mc:AlternateContent xmlns:mc="http://schemas.openxmlformats.org/markup-compatibility/2006">
          <mc:Choice Requires="x14">
            <control shapeId="1216" r:id="rId93" name="Group Box 192">
              <controlPr defaultSize="0" autoFill="0" autoPict="0">
                <anchor moveWithCells="1">
                  <from>
                    <xdr:col>12</xdr:col>
                    <xdr:colOff>30480</xdr:colOff>
                    <xdr:row>38</xdr:row>
                    <xdr:rowOff>160020</xdr:rowOff>
                  </from>
                  <to>
                    <xdr:col>26</xdr:col>
                    <xdr:colOff>213360</xdr:colOff>
                    <xdr:row>40</xdr:row>
                    <xdr:rowOff>60960</xdr:rowOff>
                  </to>
                </anchor>
              </controlPr>
            </control>
          </mc:Choice>
        </mc:AlternateContent>
        <mc:AlternateContent xmlns:mc="http://schemas.openxmlformats.org/markup-compatibility/2006">
          <mc:Choice Requires="x14">
            <control shapeId="1217" r:id="rId94" name="Option Button 193">
              <controlPr defaultSize="0" autoFill="0" autoLine="0" autoPict="0">
                <anchor moveWithCells="1">
                  <from>
                    <xdr:col>23</xdr:col>
                    <xdr:colOff>60960</xdr:colOff>
                    <xdr:row>42</xdr:row>
                    <xdr:rowOff>22860</xdr:rowOff>
                  </from>
                  <to>
                    <xdr:col>24</xdr:col>
                    <xdr:colOff>0</xdr:colOff>
                    <xdr:row>42</xdr:row>
                    <xdr:rowOff>220980</xdr:rowOff>
                  </to>
                </anchor>
              </controlPr>
            </control>
          </mc:Choice>
        </mc:AlternateContent>
        <mc:AlternateContent xmlns:mc="http://schemas.openxmlformats.org/markup-compatibility/2006">
          <mc:Choice Requires="x14">
            <control shapeId="1218" r:id="rId95" name="Option Button 194">
              <controlPr defaultSize="0" autoFill="0" autoLine="0" autoPict="0">
                <anchor moveWithCells="1">
                  <from>
                    <xdr:col>27</xdr:col>
                    <xdr:colOff>60960</xdr:colOff>
                    <xdr:row>42</xdr:row>
                    <xdr:rowOff>30480</xdr:rowOff>
                  </from>
                  <to>
                    <xdr:col>27</xdr:col>
                    <xdr:colOff>251460</xdr:colOff>
                    <xdr:row>42</xdr:row>
                    <xdr:rowOff>213360</xdr:rowOff>
                  </to>
                </anchor>
              </controlPr>
            </control>
          </mc:Choice>
        </mc:AlternateContent>
        <mc:AlternateContent xmlns:mc="http://schemas.openxmlformats.org/markup-compatibility/2006">
          <mc:Choice Requires="x14">
            <control shapeId="1219" r:id="rId96" name="Option Button 195">
              <controlPr defaultSize="0" autoFill="0" autoLine="0" autoPict="0">
                <anchor moveWithCells="1">
                  <from>
                    <xdr:col>23</xdr:col>
                    <xdr:colOff>60960</xdr:colOff>
                    <xdr:row>43</xdr:row>
                    <xdr:rowOff>38100</xdr:rowOff>
                  </from>
                  <to>
                    <xdr:col>24</xdr:col>
                    <xdr:colOff>0</xdr:colOff>
                    <xdr:row>43</xdr:row>
                    <xdr:rowOff>213360</xdr:rowOff>
                  </to>
                </anchor>
              </controlPr>
            </control>
          </mc:Choice>
        </mc:AlternateContent>
        <mc:AlternateContent xmlns:mc="http://schemas.openxmlformats.org/markup-compatibility/2006">
          <mc:Choice Requires="x14">
            <control shapeId="1220" r:id="rId97" name="Option Button 196">
              <controlPr defaultSize="0" autoFill="0" autoLine="0" autoPict="0">
                <anchor moveWithCells="1">
                  <from>
                    <xdr:col>27</xdr:col>
                    <xdr:colOff>60960</xdr:colOff>
                    <xdr:row>43</xdr:row>
                    <xdr:rowOff>22860</xdr:rowOff>
                  </from>
                  <to>
                    <xdr:col>27</xdr:col>
                    <xdr:colOff>259080</xdr:colOff>
                    <xdr:row>43</xdr:row>
                    <xdr:rowOff>213360</xdr:rowOff>
                  </to>
                </anchor>
              </controlPr>
            </control>
          </mc:Choice>
        </mc:AlternateContent>
        <mc:AlternateContent xmlns:mc="http://schemas.openxmlformats.org/markup-compatibility/2006">
          <mc:Choice Requires="x14">
            <control shapeId="1221" r:id="rId98" name="Option Button 197">
              <controlPr defaultSize="0" autoFill="0" autoLine="0" autoPict="0">
                <anchor moveWithCells="1">
                  <from>
                    <xdr:col>23</xdr:col>
                    <xdr:colOff>60960</xdr:colOff>
                    <xdr:row>44</xdr:row>
                    <xdr:rowOff>30480</xdr:rowOff>
                  </from>
                  <to>
                    <xdr:col>23</xdr:col>
                    <xdr:colOff>251460</xdr:colOff>
                    <xdr:row>44</xdr:row>
                    <xdr:rowOff>213360</xdr:rowOff>
                  </to>
                </anchor>
              </controlPr>
            </control>
          </mc:Choice>
        </mc:AlternateContent>
        <mc:AlternateContent xmlns:mc="http://schemas.openxmlformats.org/markup-compatibility/2006">
          <mc:Choice Requires="x14">
            <control shapeId="1222" r:id="rId99" name="Option Button 198">
              <controlPr defaultSize="0" autoFill="0" autoLine="0" autoPict="0">
                <anchor moveWithCells="1">
                  <from>
                    <xdr:col>27</xdr:col>
                    <xdr:colOff>60960</xdr:colOff>
                    <xdr:row>44</xdr:row>
                    <xdr:rowOff>30480</xdr:rowOff>
                  </from>
                  <to>
                    <xdr:col>27</xdr:col>
                    <xdr:colOff>251460</xdr:colOff>
                    <xdr:row>44</xdr:row>
                    <xdr:rowOff>213360</xdr:rowOff>
                  </to>
                </anchor>
              </controlPr>
            </control>
          </mc:Choice>
        </mc:AlternateContent>
        <mc:AlternateContent xmlns:mc="http://schemas.openxmlformats.org/markup-compatibility/2006">
          <mc:Choice Requires="x14">
            <control shapeId="1223" r:id="rId100" name="Option Button 199">
              <controlPr defaultSize="0" autoFill="0" autoLine="0" autoPict="0">
                <anchor moveWithCells="1">
                  <from>
                    <xdr:col>23</xdr:col>
                    <xdr:colOff>60960</xdr:colOff>
                    <xdr:row>45</xdr:row>
                    <xdr:rowOff>30480</xdr:rowOff>
                  </from>
                  <to>
                    <xdr:col>23</xdr:col>
                    <xdr:colOff>236220</xdr:colOff>
                    <xdr:row>45</xdr:row>
                    <xdr:rowOff>213360</xdr:rowOff>
                  </to>
                </anchor>
              </controlPr>
            </control>
          </mc:Choice>
        </mc:AlternateContent>
        <mc:AlternateContent xmlns:mc="http://schemas.openxmlformats.org/markup-compatibility/2006">
          <mc:Choice Requires="x14">
            <control shapeId="1224" r:id="rId101" name="Option Button 200">
              <controlPr defaultSize="0" autoFill="0" autoLine="0" autoPict="0">
                <anchor moveWithCells="1">
                  <from>
                    <xdr:col>27</xdr:col>
                    <xdr:colOff>60960</xdr:colOff>
                    <xdr:row>45</xdr:row>
                    <xdr:rowOff>22860</xdr:rowOff>
                  </from>
                  <to>
                    <xdr:col>27</xdr:col>
                    <xdr:colOff>274320</xdr:colOff>
                    <xdr:row>45</xdr:row>
                    <xdr:rowOff>213360</xdr:rowOff>
                  </to>
                </anchor>
              </controlPr>
            </control>
          </mc:Choice>
        </mc:AlternateContent>
        <mc:AlternateContent xmlns:mc="http://schemas.openxmlformats.org/markup-compatibility/2006">
          <mc:Choice Requires="x14">
            <control shapeId="1225" r:id="rId102" name="Option Button 201">
              <controlPr defaultSize="0" autoFill="0" autoLine="0" autoPict="0">
                <anchor moveWithCells="1">
                  <from>
                    <xdr:col>23</xdr:col>
                    <xdr:colOff>60960</xdr:colOff>
                    <xdr:row>46</xdr:row>
                    <xdr:rowOff>30480</xdr:rowOff>
                  </from>
                  <to>
                    <xdr:col>23</xdr:col>
                    <xdr:colOff>236220</xdr:colOff>
                    <xdr:row>46</xdr:row>
                    <xdr:rowOff>213360</xdr:rowOff>
                  </to>
                </anchor>
              </controlPr>
            </control>
          </mc:Choice>
        </mc:AlternateContent>
        <mc:AlternateContent xmlns:mc="http://schemas.openxmlformats.org/markup-compatibility/2006">
          <mc:Choice Requires="x14">
            <control shapeId="1226" r:id="rId103" name="Option Button 202">
              <controlPr defaultSize="0" autoFill="0" autoLine="0" autoPict="0">
                <anchor moveWithCells="1">
                  <from>
                    <xdr:col>27</xdr:col>
                    <xdr:colOff>60960</xdr:colOff>
                    <xdr:row>46</xdr:row>
                    <xdr:rowOff>30480</xdr:rowOff>
                  </from>
                  <to>
                    <xdr:col>27</xdr:col>
                    <xdr:colOff>251460</xdr:colOff>
                    <xdr:row>46</xdr:row>
                    <xdr:rowOff>213360</xdr:rowOff>
                  </to>
                </anchor>
              </controlPr>
            </control>
          </mc:Choice>
        </mc:AlternateContent>
        <mc:AlternateContent xmlns:mc="http://schemas.openxmlformats.org/markup-compatibility/2006">
          <mc:Choice Requires="x14">
            <control shapeId="1227" r:id="rId104" name="Option Button 203">
              <controlPr defaultSize="0" autoFill="0" autoLine="0" autoPict="0">
                <anchor moveWithCells="1">
                  <from>
                    <xdr:col>23</xdr:col>
                    <xdr:colOff>60960</xdr:colOff>
                    <xdr:row>46</xdr:row>
                    <xdr:rowOff>220980</xdr:rowOff>
                  </from>
                  <to>
                    <xdr:col>24</xdr:col>
                    <xdr:colOff>7620</xdr:colOff>
                    <xdr:row>47</xdr:row>
                    <xdr:rowOff>213360</xdr:rowOff>
                  </to>
                </anchor>
              </controlPr>
            </control>
          </mc:Choice>
        </mc:AlternateContent>
        <mc:AlternateContent xmlns:mc="http://schemas.openxmlformats.org/markup-compatibility/2006">
          <mc:Choice Requires="x14">
            <control shapeId="1228" r:id="rId105" name="Option Button 204">
              <controlPr defaultSize="0" autoFill="0" autoLine="0" autoPict="0">
                <anchor moveWithCells="1">
                  <from>
                    <xdr:col>27</xdr:col>
                    <xdr:colOff>60960</xdr:colOff>
                    <xdr:row>47</xdr:row>
                    <xdr:rowOff>22860</xdr:rowOff>
                  </from>
                  <to>
                    <xdr:col>27</xdr:col>
                    <xdr:colOff>251460</xdr:colOff>
                    <xdr:row>47</xdr:row>
                    <xdr:rowOff>213360</xdr:rowOff>
                  </to>
                </anchor>
              </controlPr>
            </control>
          </mc:Choice>
        </mc:AlternateContent>
        <mc:AlternateContent xmlns:mc="http://schemas.openxmlformats.org/markup-compatibility/2006">
          <mc:Choice Requires="x14">
            <control shapeId="1229" r:id="rId106" name="Option Button 205">
              <controlPr defaultSize="0" autoFill="0" autoLine="0" autoPict="0">
                <anchor moveWithCells="1">
                  <from>
                    <xdr:col>13</xdr:col>
                    <xdr:colOff>30480</xdr:colOff>
                    <xdr:row>48</xdr:row>
                    <xdr:rowOff>76200</xdr:rowOff>
                  </from>
                  <to>
                    <xdr:col>14</xdr:col>
                    <xdr:colOff>7620</xdr:colOff>
                    <xdr:row>48</xdr:row>
                    <xdr:rowOff>289560</xdr:rowOff>
                  </to>
                </anchor>
              </controlPr>
            </control>
          </mc:Choice>
        </mc:AlternateContent>
        <mc:AlternateContent xmlns:mc="http://schemas.openxmlformats.org/markup-compatibility/2006">
          <mc:Choice Requires="x14">
            <control shapeId="1230" r:id="rId107" name="Option Button 206">
              <controlPr defaultSize="0" autoFill="0" autoLine="0" autoPict="0">
                <anchor moveWithCells="1">
                  <from>
                    <xdr:col>23</xdr:col>
                    <xdr:colOff>68580</xdr:colOff>
                    <xdr:row>48</xdr:row>
                    <xdr:rowOff>76200</xdr:rowOff>
                  </from>
                  <to>
                    <xdr:col>24</xdr:col>
                    <xdr:colOff>0</xdr:colOff>
                    <xdr:row>48</xdr:row>
                    <xdr:rowOff>304800</xdr:rowOff>
                  </to>
                </anchor>
              </controlPr>
            </control>
          </mc:Choice>
        </mc:AlternateContent>
        <mc:AlternateContent xmlns:mc="http://schemas.openxmlformats.org/markup-compatibility/2006">
          <mc:Choice Requires="x14">
            <control shapeId="1231" r:id="rId108" name="Group Box 207">
              <controlPr defaultSize="0" autoFill="0" autoPict="0">
                <anchor moveWithCells="1">
                  <from>
                    <xdr:col>22</xdr:col>
                    <xdr:colOff>152400</xdr:colOff>
                    <xdr:row>41</xdr:row>
                    <xdr:rowOff>213360</xdr:rowOff>
                  </from>
                  <to>
                    <xdr:col>30</xdr:col>
                    <xdr:colOff>213360</xdr:colOff>
                    <xdr:row>43</xdr:row>
                    <xdr:rowOff>30480</xdr:rowOff>
                  </to>
                </anchor>
              </controlPr>
            </control>
          </mc:Choice>
        </mc:AlternateContent>
        <mc:AlternateContent xmlns:mc="http://schemas.openxmlformats.org/markup-compatibility/2006">
          <mc:Choice Requires="x14">
            <control shapeId="1232" r:id="rId109" name="Group Box 208">
              <controlPr defaultSize="0" autoFill="0" autoPict="0">
                <anchor moveWithCells="1">
                  <from>
                    <xdr:col>22</xdr:col>
                    <xdr:colOff>160020</xdr:colOff>
                    <xdr:row>42</xdr:row>
                    <xdr:rowOff>213360</xdr:rowOff>
                  </from>
                  <to>
                    <xdr:col>30</xdr:col>
                    <xdr:colOff>213360</xdr:colOff>
                    <xdr:row>44</xdr:row>
                    <xdr:rowOff>30480</xdr:rowOff>
                  </to>
                </anchor>
              </controlPr>
            </control>
          </mc:Choice>
        </mc:AlternateContent>
        <mc:AlternateContent xmlns:mc="http://schemas.openxmlformats.org/markup-compatibility/2006">
          <mc:Choice Requires="x14">
            <control shapeId="1233" r:id="rId110" name="Group Box 209">
              <controlPr defaultSize="0" autoFill="0" autoPict="0">
                <anchor moveWithCells="1">
                  <from>
                    <xdr:col>22</xdr:col>
                    <xdr:colOff>152400</xdr:colOff>
                    <xdr:row>43</xdr:row>
                    <xdr:rowOff>213360</xdr:rowOff>
                  </from>
                  <to>
                    <xdr:col>30</xdr:col>
                    <xdr:colOff>213360</xdr:colOff>
                    <xdr:row>45</xdr:row>
                    <xdr:rowOff>30480</xdr:rowOff>
                  </to>
                </anchor>
              </controlPr>
            </control>
          </mc:Choice>
        </mc:AlternateContent>
        <mc:AlternateContent xmlns:mc="http://schemas.openxmlformats.org/markup-compatibility/2006">
          <mc:Choice Requires="x14">
            <control shapeId="1234" r:id="rId111" name="Group Box 210">
              <controlPr defaultSize="0" autoFill="0" autoPict="0">
                <anchor moveWithCells="1">
                  <from>
                    <xdr:col>22</xdr:col>
                    <xdr:colOff>144780</xdr:colOff>
                    <xdr:row>44</xdr:row>
                    <xdr:rowOff>213360</xdr:rowOff>
                  </from>
                  <to>
                    <xdr:col>30</xdr:col>
                    <xdr:colOff>182880</xdr:colOff>
                    <xdr:row>46</xdr:row>
                    <xdr:rowOff>30480</xdr:rowOff>
                  </to>
                </anchor>
              </controlPr>
            </control>
          </mc:Choice>
        </mc:AlternateContent>
        <mc:AlternateContent xmlns:mc="http://schemas.openxmlformats.org/markup-compatibility/2006">
          <mc:Choice Requires="x14">
            <control shapeId="1235" r:id="rId112" name="Group Box 211">
              <controlPr defaultSize="0" autoFill="0" autoPict="0">
                <anchor moveWithCells="1">
                  <from>
                    <xdr:col>22</xdr:col>
                    <xdr:colOff>137160</xdr:colOff>
                    <xdr:row>45</xdr:row>
                    <xdr:rowOff>198120</xdr:rowOff>
                  </from>
                  <to>
                    <xdr:col>30</xdr:col>
                    <xdr:colOff>175260</xdr:colOff>
                    <xdr:row>47</xdr:row>
                    <xdr:rowOff>22860</xdr:rowOff>
                  </to>
                </anchor>
              </controlPr>
            </control>
          </mc:Choice>
        </mc:AlternateContent>
        <mc:AlternateContent xmlns:mc="http://schemas.openxmlformats.org/markup-compatibility/2006">
          <mc:Choice Requires="x14">
            <control shapeId="1236" r:id="rId113" name="Group Box 212">
              <controlPr defaultSize="0" autoFill="0" autoPict="0">
                <anchor moveWithCells="1">
                  <from>
                    <xdr:col>22</xdr:col>
                    <xdr:colOff>137160</xdr:colOff>
                    <xdr:row>46</xdr:row>
                    <xdr:rowOff>198120</xdr:rowOff>
                  </from>
                  <to>
                    <xdr:col>30</xdr:col>
                    <xdr:colOff>175260</xdr:colOff>
                    <xdr:row>48</xdr:row>
                    <xdr:rowOff>22860</xdr:rowOff>
                  </to>
                </anchor>
              </controlPr>
            </control>
          </mc:Choice>
        </mc:AlternateContent>
        <mc:AlternateContent xmlns:mc="http://schemas.openxmlformats.org/markup-compatibility/2006">
          <mc:Choice Requires="x14">
            <control shapeId="1237" r:id="rId114" name="Group Box 213">
              <controlPr defaultSize="0" autoFill="0" autoPict="0">
                <anchor moveWithCells="1">
                  <from>
                    <xdr:col>12</xdr:col>
                    <xdr:colOff>236220</xdr:colOff>
                    <xdr:row>47</xdr:row>
                    <xdr:rowOff>213360</xdr:rowOff>
                  </from>
                  <to>
                    <xdr:col>26</xdr:col>
                    <xdr:colOff>45720</xdr:colOff>
                    <xdr:row>49</xdr:row>
                    <xdr:rowOff>60960</xdr:rowOff>
                  </to>
                </anchor>
              </controlPr>
            </control>
          </mc:Choice>
        </mc:AlternateContent>
        <mc:AlternateContent xmlns:mc="http://schemas.openxmlformats.org/markup-compatibility/2006">
          <mc:Choice Requires="x14">
            <control shapeId="1238" r:id="rId115" name="Option Button 214">
              <controlPr defaultSize="0" autoFill="0" autoLine="0" autoPict="0">
                <anchor moveWithCells="1">
                  <from>
                    <xdr:col>15</xdr:col>
                    <xdr:colOff>22860</xdr:colOff>
                    <xdr:row>57</xdr:row>
                    <xdr:rowOff>38100</xdr:rowOff>
                  </from>
                  <to>
                    <xdr:col>16</xdr:col>
                    <xdr:colOff>0</xdr:colOff>
                    <xdr:row>57</xdr:row>
                    <xdr:rowOff>289560</xdr:rowOff>
                  </to>
                </anchor>
              </controlPr>
            </control>
          </mc:Choice>
        </mc:AlternateContent>
        <mc:AlternateContent xmlns:mc="http://schemas.openxmlformats.org/markup-compatibility/2006">
          <mc:Choice Requires="x14">
            <control shapeId="1239" r:id="rId116" name="Option Button 215">
              <controlPr defaultSize="0" autoFill="0" autoLine="0" autoPict="0">
                <anchor moveWithCells="1">
                  <from>
                    <xdr:col>21</xdr:col>
                    <xdr:colOff>22860</xdr:colOff>
                    <xdr:row>57</xdr:row>
                    <xdr:rowOff>45720</xdr:rowOff>
                  </from>
                  <to>
                    <xdr:col>22</xdr:col>
                    <xdr:colOff>22860</xdr:colOff>
                    <xdr:row>57</xdr:row>
                    <xdr:rowOff>289560</xdr:rowOff>
                  </to>
                </anchor>
              </controlPr>
            </control>
          </mc:Choice>
        </mc:AlternateContent>
        <mc:AlternateContent xmlns:mc="http://schemas.openxmlformats.org/markup-compatibility/2006">
          <mc:Choice Requires="x14">
            <control shapeId="1240" r:id="rId117" name="Group Box 216">
              <controlPr defaultSize="0" autoFill="0" autoPict="0">
                <anchor moveWithCells="1">
                  <from>
                    <xdr:col>14</xdr:col>
                    <xdr:colOff>30480</xdr:colOff>
                    <xdr:row>56</xdr:row>
                    <xdr:rowOff>289560</xdr:rowOff>
                  </from>
                  <to>
                    <xdr:col>25</xdr:col>
                    <xdr:colOff>30480</xdr:colOff>
                    <xdr:row>58</xdr:row>
                    <xdr:rowOff>30480</xdr:rowOff>
                  </to>
                </anchor>
              </controlPr>
            </control>
          </mc:Choice>
        </mc:AlternateContent>
        <mc:AlternateContent xmlns:mc="http://schemas.openxmlformats.org/markup-compatibility/2006">
          <mc:Choice Requires="x14">
            <control shapeId="1241" r:id="rId118" name="Option Button 217">
              <controlPr defaultSize="0" autoFill="0" autoLine="0" autoPict="0">
                <anchor moveWithCells="1">
                  <from>
                    <xdr:col>24</xdr:col>
                    <xdr:colOff>22860</xdr:colOff>
                    <xdr:row>60</xdr:row>
                    <xdr:rowOff>60960</xdr:rowOff>
                  </from>
                  <to>
                    <xdr:col>24</xdr:col>
                    <xdr:colOff>213360</xdr:colOff>
                    <xdr:row>60</xdr:row>
                    <xdr:rowOff>251460</xdr:rowOff>
                  </to>
                </anchor>
              </controlPr>
            </control>
          </mc:Choice>
        </mc:AlternateContent>
        <mc:AlternateContent xmlns:mc="http://schemas.openxmlformats.org/markup-compatibility/2006">
          <mc:Choice Requires="x14">
            <control shapeId="1242" r:id="rId119" name="Option Button 218">
              <controlPr defaultSize="0" autoFill="0" autoLine="0" autoPict="0">
                <anchor moveWithCells="1">
                  <from>
                    <xdr:col>26</xdr:col>
                    <xdr:colOff>22860</xdr:colOff>
                    <xdr:row>60</xdr:row>
                    <xdr:rowOff>60960</xdr:rowOff>
                  </from>
                  <to>
                    <xdr:col>26</xdr:col>
                    <xdr:colOff>213360</xdr:colOff>
                    <xdr:row>60</xdr:row>
                    <xdr:rowOff>236220</xdr:rowOff>
                  </to>
                </anchor>
              </controlPr>
            </control>
          </mc:Choice>
        </mc:AlternateContent>
        <mc:AlternateContent xmlns:mc="http://schemas.openxmlformats.org/markup-compatibility/2006">
          <mc:Choice Requires="x14">
            <control shapeId="1243" r:id="rId120" name="Option Button 219">
              <controlPr defaultSize="0" autoFill="0" autoLine="0" autoPict="0">
                <anchor moveWithCells="1">
                  <from>
                    <xdr:col>28</xdr:col>
                    <xdr:colOff>22860</xdr:colOff>
                    <xdr:row>60</xdr:row>
                    <xdr:rowOff>68580</xdr:rowOff>
                  </from>
                  <to>
                    <xdr:col>28</xdr:col>
                    <xdr:colOff>198120</xdr:colOff>
                    <xdr:row>60</xdr:row>
                    <xdr:rowOff>251460</xdr:rowOff>
                  </to>
                </anchor>
              </controlPr>
            </control>
          </mc:Choice>
        </mc:AlternateContent>
        <mc:AlternateContent xmlns:mc="http://schemas.openxmlformats.org/markup-compatibility/2006">
          <mc:Choice Requires="x14">
            <control shapeId="1244" r:id="rId121" name="Group Box 220">
              <controlPr defaultSize="0" autoFill="0" autoPict="0">
                <anchor moveWithCells="1">
                  <from>
                    <xdr:col>23</xdr:col>
                    <xdr:colOff>99060</xdr:colOff>
                    <xdr:row>59</xdr:row>
                    <xdr:rowOff>236220</xdr:rowOff>
                  </from>
                  <to>
                    <xdr:col>30</xdr:col>
                    <xdr:colOff>182880</xdr:colOff>
                    <xdr:row>61</xdr:row>
                    <xdr:rowOff>60960</xdr:rowOff>
                  </to>
                </anchor>
              </controlPr>
            </control>
          </mc:Choice>
        </mc:AlternateContent>
        <mc:AlternateContent xmlns:mc="http://schemas.openxmlformats.org/markup-compatibility/2006">
          <mc:Choice Requires="x14">
            <control shapeId="1245" r:id="rId122" name="Option Button 221">
              <controlPr defaultSize="0" autoFill="0" autoLine="0" autoPict="0">
                <anchor moveWithCells="1">
                  <from>
                    <xdr:col>15</xdr:col>
                    <xdr:colOff>45720</xdr:colOff>
                    <xdr:row>66</xdr:row>
                    <xdr:rowOff>99060</xdr:rowOff>
                  </from>
                  <to>
                    <xdr:col>16</xdr:col>
                    <xdr:colOff>22860</xdr:colOff>
                    <xdr:row>66</xdr:row>
                    <xdr:rowOff>266700</xdr:rowOff>
                  </to>
                </anchor>
              </controlPr>
            </control>
          </mc:Choice>
        </mc:AlternateContent>
        <mc:AlternateContent xmlns:mc="http://schemas.openxmlformats.org/markup-compatibility/2006">
          <mc:Choice Requires="x14">
            <control shapeId="1246" r:id="rId123" name="Option Button 222">
              <controlPr defaultSize="0" autoFill="0" autoLine="0" autoPict="0">
                <anchor moveWithCells="1">
                  <from>
                    <xdr:col>27</xdr:col>
                    <xdr:colOff>83820</xdr:colOff>
                    <xdr:row>66</xdr:row>
                    <xdr:rowOff>99060</xdr:rowOff>
                  </from>
                  <to>
                    <xdr:col>28</xdr:col>
                    <xdr:colOff>7620</xdr:colOff>
                    <xdr:row>66</xdr:row>
                    <xdr:rowOff>289560</xdr:rowOff>
                  </to>
                </anchor>
              </controlPr>
            </control>
          </mc:Choice>
        </mc:AlternateContent>
        <mc:AlternateContent xmlns:mc="http://schemas.openxmlformats.org/markup-compatibility/2006">
          <mc:Choice Requires="x14">
            <control shapeId="1247" r:id="rId124" name="Group Box 223">
              <controlPr defaultSize="0" autoFill="0" autoPict="0">
                <anchor moveWithCells="1">
                  <from>
                    <xdr:col>14</xdr:col>
                    <xdr:colOff>106680</xdr:colOff>
                    <xdr:row>66</xdr:row>
                    <xdr:rowOff>45720</xdr:rowOff>
                  </from>
                  <to>
                    <xdr:col>31</xdr:col>
                    <xdr:colOff>30480</xdr:colOff>
                    <xdr:row>66</xdr:row>
                    <xdr:rowOff>350520</xdr:rowOff>
                  </to>
                </anchor>
              </controlPr>
            </control>
          </mc:Choice>
        </mc:AlternateContent>
        <mc:AlternateContent xmlns:mc="http://schemas.openxmlformats.org/markup-compatibility/2006">
          <mc:Choice Requires="x14">
            <control shapeId="1248" r:id="rId125" name="Option Button 224">
              <controlPr defaultSize="0" autoFill="0" autoLine="0" autoPict="0">
                <anchor moveWithCells="1">
                  <from>
                    <xdr:col>7</xdr:col>
                    <xdr:colOff>22860</xdr:colOff>
                    <xdr:row>68</xdr:row>
                    <xdr:rowOff>68580</xdr:rowOff>
                  </from>
                  <to>
                    <xdr:col>7</xdr:col>
                    <xdr:colOff>251460</xdr:colOff>
                    <xdr:row>68</xdr:row>
                    <xdr:rowOff>259080</xdr:rowOff>
                  </to>
                </anchor>
              </controlPr>
            </control>
          </mc:Choice>
        </mc:AlternateContent>
        <mc:AlternateContent xmlns:mc="http://schemas.openxmlformats.org/markup-compatibility/2006">
          <mc:Choice Requires="x14">
            <control shapeId="1249" r:id="rId126" name="Option Button 225">
              <controlPr defaultSize="0" autoFill="0" autoLine="0" autoPict="0">
                <anchor moveWithCells="1">
                  <from>
                    <xdr:col>9</xdr:col>
                    <xdr:colOff>7620</xdr:colOff>
                    <xdr:row>68</xdr:row>
                    <xdr:rowOff>45720</xdr:rowOff>
                  </from>
                  <to>
                    <xdr:col>10</xdr:col>
                    <xdr:colOff>22860</xdr:colOff>
                    <xdr:row>68</xdr:row>
                    <xdr:rowOff>259080</xdr:rowOff>
                  </to>
                </anchor>
              </controlPr>
            </control>
          </mc:Choice>
        </mc:AlternateContent>
        <mc:AlternateContent xmlns:mc="http://schemas.openxmlformats.org/markup-compatibility/2006">
          <mc:Choice Requires="x14">
            <control shapeId="1250" r:id="rId127" name="Group Box 226">
              <controlPr defaultSize="0" autoFill="0" autoPict="0">
                <anchor moveWithCells="1">
                  <from>
                    <xdr:col>6</xdr:col>
                    <xdr:colOff>121920</xdr:colOff>
                    <xdr:row>67</xdr:row>
                    <xdr:rowOff>60960</xdr:rowOff>
                  </from>
                  <to>
                    <xdr:col>11</xdr:col>
                    <xdr:colOff>236220</xdr:colOff>
                    <xdr:row>69</xdr:row>
                    <xdr:rowOff>99060</xdr:rowOff>
                  </to>
                </anchor>
              </controlPr>
            </control>
          </mc:Choice>
        </mc:AlternateContent>
        <mc:AlternateContent xmlns:mc="http://schemas.openxmlformats.org/markup-compatibility/2006">
          <mc:Choice Requires="x14">
            <control shapeId="1251" r:id="rId128" name="Option Button 227">
              <controlPr defaultSize="0" autoFill="0" autoLine="0" autoPict="0">
                <anchor moveWithCells="1">
                  <from>
                    <xdr:col>20</xdr:col>
                    <xdr:colOff>236220</xdr:colOff>
                    <xdr:row>68</xdr:row>
                    <xdr:rowOff>60960</xdr:rowOff>
                  </from>
                  <to>
                    <xdr:col>22</xdr:col>
                    <xdr:colOff>30480</xdr:colOff>
                    <xdr:row>68</xdr:row>
                    <xdr:rowOff>251460</xdr:rowOff>
                  </to>
                </anchor>
              </controlPr>
            </control>
          </mc:Choice>
        </mc:AlternateContent>
        <mc:AlternateContent xmlns:mc="http://schemas.openxmlformats.org/markup-compatibility/2006">
          <mc:Choice Requires="x14">
            <control shapeId="1252" r:id="rId129" name="Option Button 228">
              <controlPr defaultSize="0" autoFill="0" autoLine="0" autoPict="0">
                <anchor moveWithCells="1">
                  <from>
                    <xdr:col>23</xdr:col>
                    <xdr:colOff>22860</xdr:colOff>
                    <xdr:row>68</xdr:row>
                    <xdr:rowOff>60960</xdr:rowOff>
                  </from>
                  <to>
                    <xdr:col>23</xdr:col>
                    <xdr:colOff>236220</xdr:colOff>
                    <xdr:row>68</xdr:row>
                    <xdr:rowOff>251460</xdr:rowOff>
                  </to>
                </anchor>
              </controlPr>
            </control>
          </mc:Choice>
        </mc:AlternateContent>
        <mc:AlternateContent xmlns:mc="http://schemas.openxmlformats.org/markup-compatibility/2006">
          <mc:Choice Requires="x14">
            <control shapeId="1253" r:id="rId130" name="Group Box 229">
              <controlPr defaultSize="0" autoFill="0" autoPict="0">
                <anchor moveWithCells="1">
                  <from>
                    <xdr:col>19</xdr:col>
                    <xdr:colOff>213360</xdr:colOff>
                    <xdr:row>67</xdr:row>
                    <xdr:rowOff>137160</xdr:rowOff>
                  </from>
                  <to>
                    <xdr:col>27</xdr:col>
                    <xdr:colOff>213360</xdr:colOff>
                    <xdr:row>69</xdr:row>
                    <xdr:rowOff>68580</xdr:rowOff>
                  </to>
                </anchor>
              </controlPr>
            </control>
          </mc:Choice>
        </mc:AlternateContent>
        <mc:AlternateContent xmlns:mc="http://schemas.openxmlformats.org/markup-compatibility/2006">
          <mc:Choice Requires="x14">
            <control shapeId="1254" r:id="rId131" name="Option Button 230">
              <controlPr defaultSize="0" autoFill="0" autoLine="0" autoPict="0">
                <anchor moveWithCells="1">
                  <from>
                    <xdr:col>7</xdr:col>
                    <xdr:colOff>22860</xdr:colOff>
                    <xdr:row>73</xdr:row>
                    <xdr:rowOff>76200</xdr:rowOff>
                  </from>
                  <to>
                    <xdr:col>7</xdr:col>
                    <xdr:colOff>220980</xdr:colOff>
                    <xdr:row>73</xdr:row>
                    <xdr:rowOff>228600</xdr:rowOff>
                  </to>
                </anchor>
              </controlPr>
            </control>
          </mc:Choice>
        </mc:AlternateContent>
        <mc:AlternateContent xmlns:mc="http://schemas.openxmlformats.org/markup-compatibility/2006">
          <mc:Choice Requires="x14">
            <control shapeId="1255" r:id="rId132" name="Option Button 231">
              <controlPr defaultSize="0" autoFill="0" autoLine="0" autoPict="0">
                <anchor moveWithCells="1">
                  <from>
                    <xdr:col>9</xdr:col>
                    <xdr:colOff>22860</xdr:colOff>
                    <xdr:row>73</xdr:row>
                    <xdr:rowOff>60960</xdr:rowOff>
                  </from>
                  <to>
                    <xdr:col>10</xdr:col>
                    <xdr:colOff>7620</xdr:colOff>
                    <xdr:row>73</xdr:row>
                    <xdr:rowOff>259080</xdr:rowOff>
                  </to>
                </anchor>
              </controlPr>
            </control>
          </mc:Choice>
        </mc:AlternateContent>
        <mc:AlternateContent xmlns:mc="http://schemas.openxmlformats.org/markup-compatibility/2006">
          <mc:Choice Requires="x14">
            <control shapeId="1256" r:id="rId133" name="Group Box 232">
              <controlPr defaultSize="0" autoFill="0" autoPict="0">
                <anchor moveWithCells="1">
                  <from>
                    <xdr:col>6</xdr:col>
                    <xdr:colOff>121920</xdr:colOff>
                    <xdr:row>72</xdr:row>
                    <xdr:rowOff>213360</xdr:rowOff>
                  </from>
                  <to>
                    <xdr:col>12</xdr:col>
                    <xdr:colOff>83820</xdr:colOff>
                    <xdr:row>74</xdr:row>
                    <xdr:rowOff>60960</xdr:rowOff>
                  </to>
                </anchor>
              </controlPr>
            </control>
          </mc:Choice>
        </mc:AlternateContent>
        <mc:AlternateContent xmlns:mc="http://schemas.openxmlformats.org/markup-compatibility/2006">
          <mc:Choice Requires="x14">
            <control shapeId="1257" r:id="rId134" name="Option Button 233">
              <controlPr defaultSize="0" autoFill="0" autoLine="0" autoPict="0">
                <anchor moveWithCells="1">
                  <from>
                    <xdr:col>6</xdr:col>
                    <xdr:colOff>38100</xdr:colOff>
                    <xdr:row>84</xdr:row>
                    <xdr:rowOff>114300</xdr:rowOff>
                  </from>
                  <to>
                    <xdr:col>6</xdr:col>
                    <xdr:colOff>259080</xdr:colOff>
                    <xdr:row>85</xdr:row>
                    <xdr:rowOff>137160</xdr:rowOff>
                  </to>
                </anchor>
              </controlPr>
            </control>
          </mc:Choice>
        </mc:AlternateContent>
        <mc:AlternateContent xmlns:mc="http://schemas.openxmlformats.org/markup-compatibility/2006">
          <mc:Choice Requires="x14">
            <control shapeId="1258" r:id="rId135" name="Option Button 234">
              <controlPr defaultSize="0" autoFill="0" autoLine="0" autoPict="0">
                <anchor moveWithCells="1">
                  <from>
                    <xdr:col>7</xdr:col>
                    <xdr:colOff>266700</xdr:colOff>
                    <xdr:row>84</xdr:row>
                    <xdr:rowOff>99060</xdr:rowOff>
                  </from>
                  <to>
                    <xdr:col>9</xdr:col>
                    <xdr:colOff>76200</xdr:colOff>
                    <xdr:row>85</xdr:row>
                    <xdr:rowOff>137160</xdr:rowOff>
                  </to>
                </anchor>
              </controlPr>
            </control>
          </mc:Choice>
        </mc:AlternateContent>
        <mc:AlternateContent xmlns:mc="http://schemas.openxmlformats.org/markup-compatibility/2006">
          <mc:Choice Requires="x14">
            <control shapeId="1259" r:id="rId136" name="Group Box 235">
              <controlPr defaultSize="0" autoFill="0" autoPict="0">
                <anchor moveWithCells="1">
                  <from>
                    <xdr:col>5</xdr:col>
                    <xdr:colOff>30480</xdr:colOff>
                    <xdr:row>83</xdr:row>
                    <xdr:rowOff>297180</xdr:rowOff>
                  </from>
                  <to>
                    <xdr:col>12</xdr:col>
                    <xdr:colOff>60960</xdr:colOff>
                    <xdr:row>86</xdr:row>
                    <xdr:rowOff>60960</xdr:rowOff>
                  </to>
                </anchor>
              </controlPr>
            </control>
          </mc:Choice>
        </mc:AlternateContent>
        <mc:AlternateContent xmlns:mc="http://schemas.openxmlformats.org/markup-compatibility/2006">
          <mc:Choice Requires="x14">
            <control shapeId="1260" r:id="rId137" name="Option Button 236">
              <controlPr defaultSize="0" autoFill="0" autoLine="0" autoPict="0">
                <anchor moveWithCells="1">
                  <from>
                    <xdr:col>19</xdr:col>
                    <xdr:colOff>7620</xdr:colOff>
                    <xdr:row>89</xdr:row>
                    <xdr:rowOff>38100</xdr:rowOff>
                  </from>
                  <to>
                    <xdr:col>20</xdr:col>
                    <xdr:colOff>7620</xdr:colOff>
                    <xdr:row>89</xdr:row>
                    <xdr:rowOff>228600</xdr:rowOff>
                  </to>
                </anchor>
              </controlPr>
            </control>
          </mc:Choice>
        </mc:AlternateContent>
        <mc:AlternateContent xmlns:mc="http://schemas.openxmlformats.org/markup-compatibility/2006">
          <mc:Choice Requires="x14">
            <control shapeId="1261" r:id="rId138" name="Option Button 237">
              <controlPr defaultSize="0" autoFill="0" autoLine="0" autoPict="0">
                <anchor moveWithCells="1">
                  <from>
                    <xdr:col>22</xdr:col>
                    <xdr:colOff>0</xdr:colOff>
                    <xdr:row>89</xdr:row>
                    <xdr:rowOff>30480</xdr:rowOff>
                  </from>
                  <to>
                    <xdr:col>22</xdr:col>
                    <xdr:colOff>198120</xdr:colOff>
                    <xdr:row>89</xdr:row>
                    <xdr:rowOff>228600</xdr:rowOff>
                  </to>
                </anchor>
              </controlPr>
            </control>
          </mc:Choice>
        </mc:AlternateContent>
        <mc:AlternateContent xmlns:mc="http://schemas.openxmlformats.org/markup-compatibility/2006">
          <mc:Choice Requires="x14">
            <control shapeId="1262" r:id="rId139" name="Option Button 238">
              <controlPr defaultSize="0" autoFill="0" autoLine="0" autoPict="0">
                <anchor moveWithCells="1">
                  <from>
                    <xdr:col>24</xdr:col>
                    <xdr:colOff>7620</xdr:colOff>
                    <xdr:row>89</xdr:row>
                    <xdr:rowOff>30480</xdr:rowOff>
                  </from>
                  <to>
                    <xdr:col>24</xdr:col>
                    <xdr:colOff>198120</xdr:colOff>
                    <xdr:row>89</xdr:row>
                    <xdr:rowOff>228600</xdr:rowOff>
                  </to>
                </anchor>
              </controlPr>
            </control>
          </mc:Choice>
        </mc:AlternateContent>
        <mc:AlternateContent xmlns:mc="http://schemas.openxmlformats.org/markup-compatibility/2006">
          <mc:Choice Requires="x14">
            <control shapeId="1263" r:id="rId140" name="Option Button 239">
              <controlPr defaultSize="0" autoFill="0" autoLine="0" autoPict="0">
                <anchor moveWithCells="1">
                  <from>
                    <xdr:col>26</xdr:col>
                    <xdr:colOff>22860</xdr:colOff>
                    <xdr:row>89</xdr:row>
                    <xdr:rowOff>30480</xdr:rowOff>
                  </from>
                  <to>
                    <xdr:col>26</xdr:col>
                    <xdr:colOff>213360</xdr:colOff>
                    <xdr:row>89</xdr:row>
                    <xdr:rowOff>228600</xdr:rowOff>
                  </to>
                </anchor>
              </controlPr>
            </control>
          </mc:Choice>
        </mc:AlternateContent>
        <mc:AlternateContent xmlns:mc="http://schemas.openxmlformats.org/markup-compatibility/2006">
          <mc:Choice Requires="x14">
            <control shapeId="1264" r:id="rId141" name="Option Button 240">
              <controlPr defaultSize="0" autoFill="0" autoLine="0" autoPict="0">
                <anchor moveWithCells="1">
                  <from>
                    <xdr:col>17</xdr:col>
                    <xdr:colOff>38100</xdr:colOff>
                    <xdr:row>90</xdr:row>
                    <xdr:rowOff>38100</xdr:rowOff>
                  </from>
                  <to>
                    <xdr:col>18</xdr:col>
                    <xdr:colOff>83820</xdr:colOff>
                    <xdr:row>90</xdr:row>
                    <xdr:rowOff>228600</xdr:rowOff>
                  </to>
                </anchor>
              </controlPr>
            </control>
          </mc:Choice>
        </mc:AlternateContent>
        <mc:AlternateContent xmlns:mc="http://schemas.openxmlformats.org/markup-compatibility/2006">
          <mc:Choice Requires="x14">
            <control shapeId="1265" r:id="rId142" name="Option Button 241">
              <controlPr defaultSize="0" autoFill="0" autoLine="0" autoPict="0">
                <anchor moveWithCells="1">
                  <from>
                    <xdr:col>22</xdr:col>
                    <xdr:colOff>38100</xdr:colOff>
                    <xdr:row>90</xdr:row>
                    <xdr:rowOff>38100</xdr:rowOff>
                  </from>
                  <to>
                    <xdr:col>23</xdr:col>
                    <xdr:colOff>68580</xdr:colOff>
                    <xdr:row>90</xdr:row>
                    <xdr:rowOff>228600</xdr:rowOff>
                  </to>
                </anchor>
              </controlPr>
            </control>
          </mc:Choice>
        </mc:AlternateContent>
        <mc:AlternateContent xmlns:mc="http://schemas.openxmlformats.org/markup-compatibility/2006">
          <mc:Choice Requires="x14">
            <control shapeId="1266" r:id="rId143" name="Group Box 242">
              <controlPr defaultSize="0" autoFill="0" autoPict="0">
                <anchor moveWithCells="1">
                  <from>
                    <xdr:col>18</xdr:col>
                    <xdr:colOff>121920</xdr:colOff>
                    <xdr:row>88</xdr:row>
                    <xdr:rowOff>220980</xdr:rowOff>
                  </from>
                  <to>
                    <xdr:col>30</xdr:col>
                    <xdr:colOff>45720</xdr:colOff>
                    <xdr:row>90</xdr:row>
                    <xdr:rowOff>83820</xdr:rowOff>
                  </to>
                </anchor>
              </controlPr>
            </control>
          </mc:Choice>
        </mc:AlternateContent>
        <mc:AlternateContent xmlns:mc="http://schemas.openxmlformats.org/markup-compatibility/2006">
          <mc:Choice Requires="x14">
            <control shapeId="1267" r:id="rId144" name="Group Box 243">
              <controlPr defaultSize="0" autoFill="0" autoPict="0">
                <anchor moveWithCells="1">
                  <from>
                    <xdr:col>16</xdr:col>
                    <xdr:colOff>121920</xdr:colOff>
                    <xdr:row>89</xdr:row>
                    <xdr:rowOff>182880</xdr:rowOff>
                  </from>
                  <to>
                    <xdr:col>26</xdr:col>
                    <xdr:colOff>137160</xdr:colOff>
                    <xdr:row>91</xdr:row>
                    <xdr:rowOff>76200</xdr:rowOff>
                  </to>
                </anchor>
              </controlPr>
            </control>
          </mc:Choice>
        </mc:AlternateContent>
        <mc:AlternateContent xmlns:mc="http://schemas.openxmlformats.org/markup-compatibility/2006">
          <mc:Choice Requires="x14">
            <control shapeId="1296" r:id="rId145" name="Group Box 272">
              <controlPr defaultSize="0" autoFill="0" autoPict="0">
                <anchor moveWithCells="1">
                  <from>
                    <xdr:col>0</xdr:col>
                    <xdr:colOff>83820</xdr:colOff>
                    <xdr:row>9</xdr:row>
                    <xdr:rowOff>60960</xdr:rowOff>
                  </from>
                  <to>
                    <xdr:col>6</xdr:col>
                    <xdr:colOff>22860</xdr:colOff>
                    <xdr:row>21</xdr:row>
                    <xdr:rowOff>83820</xdr:rowOff>
                  </to>
                </anchor>
              </controlPr>
            </control>
          </mc:Choice>
        </mc:AlternateContent>
        <mc:AlternateContent xmlns:mc="http://schemas.openxmlformats.org/markup-compatibility/2006">
          <mc:Choice Requires="x14">
            <control shapeId="1298" r:id="rId146" name="Option Button 274">
              <controlPr defaultSize="0" autoFill="0" autoLine="0" autoPict="0">
                <anchor moveWithCells="1">
                  <from>
                    <xdr:col>1</xdr:col>
                    <xdr:colOff>22860</xdr:colOff>
                    <xdr:row>19</xdr:row>
                    <xdr:rowOff>60960</xdr:rowOff>
                  </from>
                  <to>
                    <xdr:col>2</xdr:col>
                    <xdr:colOff>60960</xdr:colOff>
                    <xdr:row>19</xdr:row>
                    <xdr:rowOff>213360</xdr:rowOff>
                  </to>
                </anchor>
              </controlPr>
            </control>
          </mc:Choice>
        </mc:AlternateContent>
        <mc:AlternateContent xmlns:mc="http://schemas.openxmlformats.org/markup-compatibility/2006">
          <mc:Choice Requires="x14">
            <control shapeId="1302" r:id="rId147" name="Option Button 278">
              <controlPr defaultSize="0" autoFill="0" autoLine="0" autoPict="0">
                <anchor moveWithCells="1">
                  <from>
                    <xdr:col>19</xdr:col>
                    <xdr:colOff>22860</xdr:colOff>
                    <xdr:row>82</xdr:row>
                    <xdr:rowOff>60960</xdr:rowOff>
                  </from>
                  <to>
                    <xdr:col>20</xdr:col>
                    <xdr:colOff>7620</xdr:colOff>
                    <xdr:row>82</xdr:row>
                    <xdr:rowOff>274320</xdr:rowOff>
                  </to>
                </anchor>
              </controlPr>
            </control>
          </mc:Choice>
        </mc:AlternateContent>
        <mc:AlternateContent xmlns:mc="http://schemas.openxmlformats.org/markup-compatibility/2006">
          <mc:Choice Requires="x14">
            <control shapeId="1303" r:id="rId148" name="Option Button 279">
              <controlPr defaultSize="0" autoFill="0" autoLine="0" autoPict="0">
                <anchor moveWithCells="1">
                  <from>
                    <xdr:col>21</xdr:col>
                    <xdr:colOff>22860</xdr:colOff>
                    <xdr:row>82</xdr:row>
                    <xdr:rowOff>60960</xdr:rowOff>
                  </from>
                  <to>
                    <xdr:col>22</xdr:col>
                    <xdr:colOff>30480</xdr:colOff>
                    <xdr:row>82</xdr:row>
                    <xdr:rowOff>274320</xdr:rowOff>
                  </to>
                </anchor>
              </controlPr>
            </control>
          </mc:Choice>
        </mc:AlternateContent>
        <mc:AlternateContent xmlns:mc="http://schemas.openxmlformats.org/markup-compatibility/2006">
          <mc:Choice Requires="x14">
            <control shapeId="1305" r:id="rId149" name="Option Button 281">
              <controlPr defaultSize="0" autoFill="0" autoLine="0" autoPict="0">
                <anchor moveWithCells="1">
                  <from>
                    <xdr:col>19</xdr:col>
                    <xdr:colOff>22860</xdr:colOff>
                    <xdr:row>83</xdr:row>
                    <xdr:rowOff>60960</xdr:rowOff>
                  </from>
                  <to>
                    <xdr:col>20</xdr:col>
                    <xdr:colOff>7620</xdr:colOff>
                    <xdr:row>83</xdr:row>
                    <xdr:rowOff>289560</xdr:rowOff>
                  </to>
                </anchor>
              </controlPr>
            </control>
          </mc:Choice>
        </mc:AlternateContent>
        <mc:AlternateContent xmlns:mc="http://schemas.openxmlformats.org/markup-compatibility/2006">
          <mc:Choice Requires="x14">
            <control shapeId="1306" r:id="rId150" name="Option Button 282">
              <controlPr defaultSize="0" autoFill="0" autoLine="0" autoPict="0">
                <anchor moveWithCells="1">
                  <from>
                    <xdr:col>21</xdr:col>
                    <xdr:colOff>22860</xdr:colOff>
                    <xdr:row>83</xdr:row>
                    <xdr:rowOff>60960</xdr:rowOff>
                  </from>
                  <to>
                    <xdr:col>22</xdr:col>
                    <xdr:colOff>30480</xdr:colOff>
                    <xdr:row>83</xdr:row>
                    <xdr:rowOff>274320</xdr:rowOff>
                  </to>
                </anchor>
              </controlPr>
            </control>
          </mc:Choice>
        </mc:AlternateContent>
        <mc:AlternateContent xmlns:mc="http://schemas.openxmlformats.org/markup-compatibility/2006">
          <mc:Choice Requires="x14">
            <control shapeId="1307" r:id="rId151" name="Group Box 283">
              <controlPr defaultSize="0" autoFill="0" autoPict="0">
                <anchor moveWithCells="1">
                  <from>
                    <xdr:col>18</xdr:col>
                    <xdr:colOff>99060</xdr:colOff>
                    <xdr:row>82</xdr:row>
                    <xdr:rowOff>289560</xdr:rowOff>
                  </from>
                  <to>
                    <xdr:col>23</xdr:col>
                    <xdr:colOff>76200</xdr:colOff>
                    <xdr:row>84</xdr:row>
                    <xdr:rowOff>68580</xdr:rowOff>
                  </to>
                </anchor>
              </controlPr>
            </control>
          </mc:Choice>
        </mc:AlternateContent>
        <mc:AlternateContent xmlns:mc="http://schemas.openxmlformats.org/markup-compatibility/2006">
          <mc:Choice Requires="x14">
            <control shapeId="1308" r:id="rId152" name="Option Button 284">
              <controlPr defaultSize="0" autoFill="0" autoLine="0" autoPict="0">
                <anchor moveWithCells="1">
                  <from>
                    <xdr:col>9</xdr:col>
                    <xdr:colOff>45720</xdr:colOff>
                    <xdr:row>91</xdr:row>
                    <xdr:rowOff>60960</xdr:rowOff>
                  </from>
                  <to>
                    <xdr:col>10</xdr:col>
                    <xdr:colOff>60960</xdr:colOff>
                    <xdr:row>91</xdr:row>
                    <xdr:rowOff>259080</xdr:rowOff>
                  </to>
                </anchor>
              </controlPr>
            </control>
          </mc:Choice>
        </mc:AlternateContent>
        <mc:AlternateContent xmlns:mc="http://schemas.openxmlformats.org/markup-compatibility/2006">
          <mc:Choice Requires="x14">
            <control shapeId="1309" r:id="rId153" name="Option Button 285">
              <controlPr defaultSize="0" autoFill="0" autoLine="0" autoPict="0">
                <anchor moveWithCells="1">
                  <from>
                    <xdr:col>12</xdr:col>
                    <xdr:colOff>22860</xdr:colOff>
                    <xdr:row>91</xdr:row>
                    <xdr:rowOff>60960</xdr:rowOff>
                  </from>
                  <to>
                    <xdr:col>13</xdr:col>
                    <xdr:colOff>60960</xdr:colOff>
                    <xdr:row>91</xdr:row>
                    <xdr:rowOff>251460</xdr:rowOff>
                  </to>
                </anchor>
              </controlPr>
            </control>
          </mc:Choice>
        </mc:AlternateContent>
        <mc:AlternateContent xmlns:mc="http://schemas.openxmlformats.org/markup-compatibility/2006">
          <mc:Choice Requires="x14">
            <control shapeId="1310" r:id="rId154" name="Group Box 286">
              <controlPr defaultSize="0" autoFill="0" autoPict="0">
                <anchor moveWithCells="1">
                  <from>
                    <xdr:col>8</xdr:col>
                    <xdr:colOff>22860</xdr:colOff>
                    <xdr:row>90</xdr:row>
                    <xdr:rowOff>251460</xdr:rowOff>
                  </from>
                  <to>
                    <xdr:col>14</xdr:col>
                    <xdr:colOff>190500</xdr:colOff>
                    <xdr:row>92</xdr:row>
                    <xdr:rowOff>99060</xdr:rowOff>
                  </to>
                </anchor>
              </controlPr>
            </control>
          </mc:Choice>
        </mc:AlternateContent>
        <mc:AlternateContent xmlns:mc="http://schemas.openxmlformats.org/markup-compatibility/2006">
          <mc:Choice Requires="x14">
            <control shapeId="1313" r:id="rId155" name="Option Button 289">
              <controlPr defaultSize="0" autoFill="0" autoLine="0" autoPict="0">
                <anchor moveWithCells="1">
                  <from>
                    <xdr:col>19</xdr:col>
                    <xdr:colOff>22860</xdr:colOff>
                    <xdr:row>65</xdr:row>
                    <xdr:rowOff>304800</xdr:rowOff>
                  </from>
                  <to>
                    <xdr:col>20</xdr:col>
                    <xdr:colOff>60960</xdr:colOff>
                    <xdr:row>67</xdr:row>
                    <xdr:rowOff>99060</xdr:rowOff>
                  </to>
                </anchor>
              </controlPr>
            </control>
          </mc:Choice>
        </mc:AlternateContent>
        <mc:AlternateContent xmlns:mc="http://schemas.openxmlformats.org/markup-compatibility/2006">
          <mc:Choice Requires="x14">
            <control shapeId="1314" r:id="rId156" name="Option Button 290">
              <controlPr defaultSize="0" autoFill="0" autoLine="0" autoPict="0">
                <anchor moveWithCells="1">
                  <from>
                    <xdr:col>22</xdr:col>
                    <xdr:colOff>22860</xdr:colOff>
                    <xdr:row>65</xdr:row>
                    <xdr:rowOff>304800</xdr:rowOff>
                  </from>
                  <to>
                    <xdr:col>23</xdr:col>
                    <xdr:colOff>60960</xdr:colOff>
                    <xdr:row>67</xdr:row>
                    <xdr:rowOff>99060</xdr:rowOff>
                  </to>
                </anchor>
              </controlPr>
            </control>
          </mc:Choice>
        </mc:AlternateContent>
        <mc:AlternateContent xmlns:mc="http://schemas.openxmlformats.org/markup-compatibility/2006">
          <mc:Choice Requires="x14">
            <control shapeId="1316" r:id="rId157" name="Group Box 292">
              <controlPr defaultSize="0" autoFill="0" autoPict="0">
                <anchor moveWithCells="1">
                  <from>
                    <xdr:col>18</xdr:col>
                    <xdr:colOff>137160</xdr:colOff>
                    <xdr:row>65</xdr:row>
                    <xdr:rowOff>213360</xdr:rowOff>
                  </from>
                  <to>
                    <xdr:col>26</xdr:col>
                    <xdr:colOff>137160</xdr:colOff>
                    <xdr:row>67</xdr:row>
                    <xdr:rowOff>152400</xdr:rowOff>
                  </to>
                </anchor>
              </controlPr>
            </control>
          </mc:Choice>
        </mc:AlternateContent>
        <mc:AlternateContent xmlns:mc="http://schemas.openxmlformats.org/markup-compatibility/2006">
          <mc:Choice Requires="x14">
            <control shapeId="1317" r:id="rId158" name="Option Button 293">
              <controlPr defaultSize="0" autoFill="0" autoLine="0" autoPict="0">
                <anchor moveWithCells="1">
                  <from>
                    <xdr:col>21</xdr:col>
                    <xdr:colOff>22860</xdr:colOff>
                    <xdr:row>28</xdr:row>
                    <xdr:rowOff>22860</xdr:rowOff>
                  </from>
                  <to>
                    <xdr:col>22</xdr:col>
                    <xdr:colOff>198120</xdr:colOff>
                    <xdr:row>28</xdr:row>
                    <xdr:rowOff>213360</xdr:rowOff>
                  </to>
                </anchor>
              </controlPr>
            </control>
          </mc:Choice>
        </mc:AlternateContent>
        <mc:AlternateContent xmlns:mc="http://schemas.openxmlformats.org/markup-compatibility/2006">
          <mc:Choice Requires="x14">
            <control shapeId="1318" r:id="rId159" name="Option Button 294">
              <controlPr defaultSize="0" autoFill="0" autoLine="0" autoPict="0">
                <anchor moveWithCells="1">
                  <from>
                    <xdr:col>24</xdr:col>
                    <xdr:colOff>22860</xdr:colOff>
                    <xdr:row>28</xdr:row>
                    <xdr:rowOff>22860</xdr:rowOff>
                  </from>
                  <to>
                    <xdr:col>25</xdr:col>
                    <xdr:colOff>175260</xdr:colOff>
                    <xdr:row>28</xdr:row>
                    <xdr:rowOff>213360</xdr:rowOff>
                  </to>
                </anchor>
              </controlPr>
            </control>
          </mc:Choice>
        </mc:AlternateContent>
        <mc:AlternateContent xmlns:mc="http://schemas.openxmlformats.org/markup-compatibility/2006">
          <mc:Choice Requires="x14">
            <control shapeId="1320" r:id="rId160" name="Group Box 296">
              <controlPr defaultSize="0" autoFill="0" autoPict="0">
                <anchor moveWithCells="1">
                  <from>
                    <xdr:col>20</xdr:col>
                    <xdr:colOff>152400</xdr:colOff>
                    <xdr:row>27</xdr:row>
                    <xdr:rowOff>137160</xdr:rowOff>
                  </from>
                  <to>
                    <xdr:col>26</xdr:col>
                    <xdr:colOff>175260</xdr:colOff>
                    <xdr:row>29</xdr:row>
                    <xdr:rowOff>22860</xdr:rowOff>
                  </to>
                </anchor>
              </controlPr>
            </control>
          </mc:Choice>
        </mc:AlternateContent>
        <mc:AlternateContent xmlns:mc="http://schemas.openxmlformats.org/markup-compatibility/2006">
          <mc:Choice Requires="x14">
            <control shapeId="1321" r:id="rId161" name="Option Button 297">
              <controlPr defaultSize="0" autoFill="0" autoLine="0" autoPict="0">
                <anchor moveWithCells="1">
                  <from>
                    <xdr:col>20</xdr:col>
                    <xdr:colOff>30480</xdr:colOff>
                    <xdr:row>29</xdr:row>
                    <xdr:rowOff>22860</xdr:rowOff>
                  </from>
                  <to>
                    <xdr:col>21</xdr:col>
                    <xdr:colOff>182880</xdr:colOff>
                    <xdr:row>29</xdr:row>
                    <xdr:rowOff>213360</xdr:rowOff>
                  </to>
                </anchor>
              </controlPr>
            </control>
          </mc:Choice>
        </mc:AlternateContent>
        <mc:AlternateContent xmlns:mc="http://schemas.openxmlformats.org/markup-compatibility/2006">
          <mc:Choice Requires="x14">
            <control shapeId="1322" r:id="rId162" name="Option Button 298">
              <controlPr defaultSize="0" autoFill="0" autoLine="0" autoPict="0">
                <anchor moveWithCells="1">
                  <from>
                    <xdr:col>23</xdr:col>
                    <xdr:colOff>30480</xdr:colOff>
                    <xdr:row>29</xdr:row>
                    <xdr:rowOff>22860</xdr:rowOff>
                  </from>
                  <to>
                    <xdr:col>24</xdr:col>
                    <xdr:colOff>7620</xdr:colOff>
                    <xdr:row>29</xdr:row>
                    <xdr:rowOff>220980</xdr:rowOff>
                  </to>
                </anchor>
              </controlPr>
            </control>
          </mc:Choice>
        </mc:AlternateContent>
        <mc:AlternateContent xmlns:mc="http://schemas.openxmlformats.org/markup-compatibility/2006">
          <mc:Choice Requires="x14">
            <control shapeId="1323" r:id="rId163" name="Option Button 299">
              <controlPr defaultSize="0" autoFill="0" autoLine="0" autoPict="0">
                <anchor moveWithCells="1">
                  <from>
                    <xdr:col>27</xdr:col>
                    <xdr:colOff>30480</xdr:colOff>
                    <xdr:row>29</xdr:row>
                    <xdr:rowOff>22860</xdr:rowOff>
                  </from>
                  <to>
                    <xdr:col>27</xdr:col>
                    <xdr:colOff>259080</xdr:colOff>
                    <xdr:row>30</xdr:row>
                    <xdr:rowOff>0</xdr:rowOff>
                  </to>
                </anchor>
              </controlPr>
            </control>
          </mc:Choice>
        </mc:AlternateContent>
        <mc:AlternateContent xmlns:mc="http://schemas.openxmlformats.org/markup-compatibility/2006">
          <mc:Choice Requires="x14">
            <control shapeId="1324" r:id="rId164" name="Group Box 300">
              <controlPr defaultSize="0" autoFill="0" autoPict="0">
                <anchor moveWithCells="1">
                  <from>
                    <xdr:col>19</xdr:col>
                    <xdr:colOff>144780</xdr:colOff>
                    <xdr:row>28</xdr:row>
                    <xdr:rowOff>198120</xdr:rowOff>
                  </from>
                  <to>
                    <xdr:col>29</xdr:col>
                    <xdr:colOff>144780</xdr:colOff>
                    <xdr:row>30</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D3"/>
  <sheetViews>
    <sheetView zoomScale="115" zoomScaleNormal="115" workbookViewId="0">
      <selection activeCell="T2" sqref="T2"/>
    </sheetView>
  </sheetViews>
  <sheetFormatPr defaultRowHeight="13.2"/>
  <cols>
    <col min="1" max="8" width="3.109375" customWidth="1"/>
    <col min="9" max="10" width="4" customWidth="1"/>
    <col min="11" max="19" width="3.109375" customWidth="1"/>
    <col min="20" max="20" width="5.44140625" customWidth="1"/>
    <col min="21" max="58" width="3.109375" customWidth="1"/>
    <col min="59" max="59" width="5.21875" customWidth="1"/>
    <col min="60" max="60" width="3.109375" customWidth="1"/>
    <col min="61" max="61" width="4.33203125" customWidth="1"/>
    <col min="62" max="109" width="3.109375" customWidth="1"/>
    <col min="110" max="136" width="5.44140625" customWidth="1"/>
    <col min="137" max="137" width="5.21875" customWidth="1"/>
    <col min="138" max="169" width="3.109375" customWidth="1"/>
    <col min="170" max="170" width="5" customWidth="1"/>
    <col min="171" max="171" width="5.109375" bestFit="1" customWidth="1"/>
    <col min="172" max="172" width="3.109375" customWidth="1"/>
    <col min="173" max="174" width="5.109375" bestFit="1" customWidth="1"/>
    <col min="175" max="186" width="3.109375" customWidth="1"/>
  </cols>
  <sheetData>
    <row r="1" spans="1:186" ht="169.2">
      <c r="A1" s="141" t="s">
        <v>221</v>
      </c>
      <c r="B1" s="72" t="s">
        <v>222</v>
      </c>
      <c r="C1" s="73" t="s">
        <v>223</v>
      </c>
      <c r="D1" s="74" t="s">
        <v>224</v>
      </c>
      <c r="E1" s="75" t="s">
        <v>225</v>
      </c>
      <c r="F1" s="75" t="s">
        <v>226</v>
      </c>
      <c r="G1" s="75" t="s">
        <v>227</v>
      </c>
      <c r="H1" s="76" t="s">
        <v>228</v>
      </c>
      <c r="I1" s="76" t="s">
        <v>229</v>
      </c>
      <c r="J1" s="77" t="s">
        <v>230</v>
      </c>
      <c r="K1" s="78" t="s">
        <v>231</v>
      </c>
      <c r="L1" s="78" t="s">
        <v>232</v>
      </c>
      <c r="M1" s="78" t="s">
        <v>233</v>
      </c>
      <c r="N1" s="78" t="s">
        <v>234</v>
      </c>
      <c r="O1" s="78" t="s">
        <v>235</v>
      </c>
      <c r="P1" s="78" t="s">
        <v>236</v>
      </c>
      <c r="Q1" s="78" t="s">
        <v>237</v>
      </c>
      <c r="R1" s="78" t="s">
        <v>238</v>
      </c>
      <c r="S1" s="76" t="s">
        <v>239</v>
      </c>
      <c r="T1" s="76" t="s">
        <v>240</v>
      </c>
      <c r="U1" s="75" t="s">
        <v>241</v>
      </c>
      <c r="V1" s="75" t="s">
        <v>242</v>
      </c>
      <c r="W1" s="75" t="s">
        <v>243</v>
      </c>
      <c r="X1" s="75" t="s">
        <v>244</v>
      </c>
      <c r="Y1" s="79" t="s">
        <v>245</v>
      </c>
      <c r="Z1" s="80" t="s">
        <v>246</v>
      </c>
      <c r="AA1" s="80" t="s">
        <v>247</v>
      </c>
      <c r="AB1" s="80" t="s">
        <v>248</v>
      </c>
      <c r="AC1" s="80" t="s">
        <v>249</v>
      </c>
      <c r="AD1" s="81" t="s">
        <v>250</v>
      </c>
      <c r="AE1" s="74" t="s">
        <v>251</v>
      </c>
      <c r="AF1" s="75" t="s">
        <v>252</v>
      </c>
      <c r="AG1" s="75" t="s">
        <v>253</v>
      </c>
      <c r="AH1" s="75" t="s">
        <v>254</v>
      </c>
      <c r="AI1" s="75" t="s">
        <v>255</v>
      </c>
      <c r="AJ1" s="76" t="s">
        <v>256</v>
      </c>
      <c r="AK1" s="75" t="s">
        <v>257</v>
      </c>
      <c r="AL1" s="75" t="s">
        <v>258</v>
      </c>
      <c r="AM1" s="75" t="s">
        <v>259</v>
      </c>
      <c r="AN1" s="75" t="s">
        <v>260</v>
      </c>
      <c r="AO1" s="75" t="s">
        <v>261</v>
      </c>
      <c r="AP1" s="76" t="s">
        <v>262</v>
      </c>
      <c r="AQ1" s="78" t="s">
        <v>263</v>
      </c>
      <c r="AR1" s="78" t="s">
        <v>264</v>
      </c>
      <c r="AS1" s="78" t="s">
        <v>265</v>
      </c>
      <c r="AT1" s="78" t="s">
        <v>266</v>
      </c>
      <c r="AU1" s="78" t="s">
        <v>267</v>
      </c>
      <c r="AV1" s="76" t="s">
        <v>268</v>
      </c>
      <c r="AW1" s="78" t="s">
        <v>269</v>
      </c>
      <c r="AX1" s="78" t="s">
        <v>270</v>
      </c>
      <c r="AY1" s="78" t="s">
        <v>271</v>
      </c>
      <c r="AZ1" s="78" t="s">
        <v>272</v>
      </c>
      <c r="BA1" s="78" t="s">
        <v>273</v>
      </c>
      <c r="BB1" s="82" t="s">
        <v>274</v>
      </c>
      <c r="BC1" s="74" t="s">
        <v>275</v>
      </c>
      <c r="BD1" s="75" t="s">
        <v>276</v>
      </c>
      <c r="BE1" s="75" t="s">
        <v>277</v>
      </c>
      <c r="BF1" s="75" t="s">
        <v>278</v>
      </c>
      <c r="BG1" s="83" t="s">
        <v>279</v>
      </c>
      <c r="BH1" s="83" t="s">
        <v>280</v>
      </c>
      <c r="BI1" s="83" t="s">
        <v>281</v>
      </c>
      <c r="BJ1" s="83" t="s">
        <v>282</v>
      </c>
      <c r="BK1" s="84" t="s">
        <v>283</v>
      </c>
      <c r="BL1" s="84" t="s">
        <v>284</v>
      </c>
      <c r="BM1" s="83" t="s">
        <v>285</v>
      </c>
      <c r="BN1" s="83" t="s">
        <v>286</v>
      </c>
      <c r="BO1" s="83" t="s">
        <v>287</v>
      </c>
      <c r="BP1" s="83" t="s">
        <v>288</v>
      </c>
      <c r="BQ1" s="83" t="s">
        <v>289</v>
      </c>
      <c r="BR1" s="85" t="s">
        <v>290</v>
      </c>
      <c r="BS1" s="80" t="s">
        <v>291</v>
      </c>
      <c r="BT1" s="80" t="s">
        <v>292</v>
      </c>
      <c r="BU1" s="80" t="s">
        <v>293</v>
      </c>
      <c r="BV1" s="80" t="s">
        <v>294</v>
      </c>
      <c r="BW1" s="73" t="s">
        <v>295</v>
      </c>
      <c r="BX1" s="86" t="s">
        <v>296</v>
      </c>
      <c r="BY1" s="87" t="s">
        <v>297</v>
      </c>
      <c r="BZ1" s="88" t="s">
        <v>298</v>
      </c>
      <c r="CA1" s="88" t="s">
        <v>299</v>
      </c>
      <c r="CB1" s="88" t="s">
        <v>300</v>
      </c>
      <c r="CC1" s="88" t="s">
        <v>301</v>
      </c>
      <c r="CD1" s="88" t="s">
        <v>302</v>
      </c>
      <c r="CE1" s="89" t="s">
        <v>303</v>
      </c>
      <c r="CF1" s="90" t="s">
        <v>304</v>
      </c>
      <c r="CG1" s="91" t="s">
        <v>305</v>
      </c>
      <c r="CH1" s="142" t="s">
        <v>306</v>
      </c>
      <c r="CI1" s="143" t="s">
        <v>307</v>
      </c>
      <c r="CJ1" s="143" t="s">
        <v>308</v>
      </c>
      <c r="CK1" s="143" t="s">
        <v>309</v>
      </c>
      <c r="CL1" s="144" t="s">
        <v>310</v>
      </c>
      <c r="CM1" s="144" t="s">
        <v>311</v>
      </c>
      <c r="CN1" s="92" t="s">
        <v>312</v>
      </c>
      <c r="CO1" s="93" t="s">
        <v>313</v>
      </c>
      <c r="CP1" s="93" t="s">
        <v>314</v>
      </c>
      <c r="CQ1" s="93" t="s">
        <v>315</v>
      </c>
      <c r="CR1" s="93" t="s">
        <v>316</v>
      </c>
      <c r="CS1" s="93" t="s">
        <v>317</v>
      </c>
      <c r="CT1" s="94" t="s">
        <v>318</v>
      </c>
      <c r="CU1" s="95" t="s">
        <v>319</v>
      </c>
      <c r="CV1" s="75" t="s">
        <v>320</v>
      </c>
      <c r="CW1" s="75" t="s">
        <v>321</v>
      </c>
      <c r="CX1" s="75" t="s">
        <v>322</v>
      </c>
      <c r="CY1" s="75" t="s">
        <v>323</v>
      </c>
      <c r="CZ1" s="75" t="s">
        <v>324</v>
      </c>
      <c r="DA1" s="78" t="s">
        <v>325</v>
      </c>
      <c r="DB1" s="78" t="s">
        <v>326</v>
      </c>
      <c r="DC1" s="78" t="s">
        <v>327</v>
      </c>
      <c r="DD1" s="78" t="s">
        <v>328</v>
      </c>
      <c r="DE1" s="78" t="s">
        <v>329</v>
      </c>
      <c r="DF1" s="96" t="s">
        <v>330</v>
      </c>
      <c r="DG1" s="97" t="s">
        <v>331</v>
      </c>
      <c r="DH1" s="97" t="s">
        <v>332</v>
      </c>
      <c r="DI1" s="96" t="s">
        <v>333</v>
      </c>
      <c r="DJ1" s="97" t="s">
        <v>334</v>
      </c>
      <c r="DK1" s="96" t="s">
        <v>335</v>
      </c>
      <c r="DL1" s="80" t="s">
        <v>336</v>
      </c>
      <c r="DM1" s="80" t="s">
        <v>337</v>
      </c>
      <c r="DN1" s="96" t="s">
        <v>338</v>
      </c>
      <c r="DO1" s="97" t="s">
        <v>339</v>
      </c>
      <c r="DP1" s="97" t="s">
        <v>340</v>
      </c>
      <c r="DQ1" s="97" t="s">
        <v>341</v>
      </c>
      <c r="DR1" s="97" t="s">
        <v>342</v>
      </c>
      <c r="DS1" s="98" t="s">
        <v>343</v>
      </c>
      <c r="DT1" s="99" t="s">
        <v>344</v>
      </c>
      <c r="DU1" s="100" t="s">
        <v>345</v>
      </c>
      <c r="DV1" s="100" t="s">
        <v>346</v>
      </c>
      <c r="DW1" s="99" t="s">
        <v>347</v>
      </c>
      <c r="DX1" s="100" t="s">
        <v>348</v>
      </c>
      <c r="DY1" s="99" t="s">
        <v>349</v>
      </c>
      <c r="DZ1" s="75" t="s">
        <v>350</v>
      </c>
      <c r="EA1" s="75" t="s">
        <v>351</v>
      </c>
      <c r="EB1" s="99" t="s">
        <v>352</v>
      </c>
      <c r="EC1" s="100" t="s">
        <v>353</v>
      </c>
      <c r="ED1" s="100" t="s">
        <v>354</v>
      </c>
      <c r="EE1" s="100" t="s">
        <v>355</v>
      </c>
      <c r="EF1" s="100" t="s">
        <v>356</v>
      </c>
      <c r="EG1" s="98" t="s">
        <v>357</v>
      </c>
      <c r="EH1" s="73" t="s">
        <v>358</v>
      </c>
      <c r="EI1" s="101" t="s">
        <v>359</v>
      </c>
      <c r="EJ1" s="78" t="s">
        <v>360</v>
      </c>
      <c r="EK1" s="78" t="s">
        <v>361</v>
      </c>
      <c r="EL1" s="78" t="s">
        <v>362</v>
      </c>
      <c r="EM1" s="78" t="s">
        <v>363</v>
      </c>
      <c r="EN1" s="78" t="s">
        <v>364</v>
      </c>
      <c r="EO1" s="78" t="s">
        <v>365</v>
      </c>
      <c r="EP1" s="102" t="s">
        <v>366</v>
      </c>
      <c r="EQ1" s="103" t="s">
        <v>367</v>
      </c>
      <c r="ER1" s="104" t="s">
        <v>368</v>
      </c>
      <c r="ES1" s="86" t="s">
        <v>369</v>
      </c>
      <c r="ET1" s="74" t="s">
        <v>370</v>
      </c>
      <c r="EU1" s="75" t="s">
        <v>371</v>
      </c>
      <c r="EV1" s="75" t="s">
        <v>372</v>
      </c>
      <c r="EW1" s="75" t="s">
        <v>373</v>
      </c>
      <c r="EX1" s="75" t="s">
        <v>374</v>
      </c>
      <c r="EY1" s="75" t="s">
        <v>375</v>
      </c>
      <c r="EZ1" s="80" t="s">
        <v>376</v>
      </c>
      <c r="FA1" s="80" t="s">
        <v>377</v>
      </c>
      <c r="FB1" s="80" t="s">
        <v>378</v>
      </c>
      <c r="FC1" s="80" t="s">
        <v>379</v>
      </c>
      <c r="FD1" s="80" t="s">
        <v>380</v>
      </c>
      <c r="FE1" s="80" t="s">
        <v>381</v>
      </c>
      <c r="FF1" s="80" t="s">
        <v>382</v>
      </c>
      <c r="FG1" s="80" t="s">
        <v>383</v>
      </c>
      <c r="FH1" s="73" t="s">
        <v>384</v>
      </c>
      <c r="FI1" s="105" t="s">
        <v>385</v>
      </c>
      <c r="FJ1" s="103" t="s">
        <v>386</v>
      </c>
      <c r="FK1" s="103" t="s">
        <v>387</v>
      </c>
      <c r="FL1" s="106" t="s">
        <v>388</v>
      </c>
      <c r="FM1" s="107" t="s">
        <v>389</v>
      </c>
      <c r="FN1" s="108" t="s">
        <v>390</v>
      </c>
      <c r="FO1" s="109" t="s">
        <v>391</v>
      </c>
      <c r="FP1" s="110" t="s">
        <v>392</v>
      </c>
      <c r="FQ1" s="111" t="s">
        <v>393</v>
      </c>
      <c r="FR1" s="112" t="s">
        <v>394</v>
      </c>
      <c r="FS1" s="113" t="s">
        <v>395</v>
      </c>
      <c r="FT1" s="114" t="s">
        <v>396</v>
      </c>
      <c r="FU1" s="114" t="s">
        <v>397</v>
      </c>
      <c r="FV1" s="114" t="s">
        <v>398</v>
      </c>
      <c r="FW1" s="114" t="s">
        <v>399</v>
      </c>
      <c r="FX1" s="114" t="s">
        <v>400</v>
      </c>
      <c r="FY1" s="114" t="s">
        <v>401</v>
      </c>
      <c r="FZ1" s="114" t="s">
        <v>402</v>
      </c>
      <c r="GA1" s="115" t="s">
        <v>403</v>
      </c>
      <c r="GB1" s="116" t="s">
        <v>404</v>
      </c>
      <c r="GC1" s="117" t="s">
        <v>405</v>
      </c>
      <c r="GD1" s="104" t="s">
        <v>406</v>
      </c>
    </row>
    <row r="2" spans="1:186" s="119" customFormat="1">
      <c r="B2" s="119">
        <f>'報告様式（入力・提出用）'!AC91</f>
        <v>0</v>
      </c>
      <c r="C2" s="120">
        <f>'報告様式（入力・提出用）'!BB11</f>
        <v>0</v>
      </c>
      <c r="D2" s="119" t="str">
        <f>IF('報告様式（入力・提出用）'!H15=0,"",'報告様式（入力・提出用）'!H15)</f>
        <v/>
      </c>
      <c r="E2" s="119" t="str">
        <f>IF('報告様式（入力・提出用）'!H16=0,"",'報告様式（入力・提出用）'!H16)</f>
        <v/>
      </c>
      <c r="F2" s="119" t="str">
        <f>IF('報告様式（入力・提出用）'!H17=0,"",'報告様式（入力・提出用）'!H17)</f>
        <v/>
      </c>
      <c r="G2" s="119" t="str">
        <f>IF('報告様式（入力・提出用）'!H18=0,"",'報告様式（入力・提出用）'!H18)</f>
        <v/>
      </c>
      <c r="H2">
        <f>'報告様式（入力・提出用）'!H19</f>
        <v>0</v>
      </c>
      <c r="I2" s="120" t="str">
        <f>IF('報告様式（入力・提出用）'!J20=0,"",'報告様式（入力・提出用）'!J20)</f>
        <v/>
      </c>
      <c r="J2" s="119" t="str">
        <f>IF('報告様式（入力・提出用）'!Q20=0,"",'報告様式（入力・提出用）'!Q20)</f>
        <v/>
      </c>
      <c r="K2" s="119">
        <f>IF('報告様式（入力・提出用）'!$J$15="材",1,IF('報告様式（入力・提出用）'!$J$15="売",2,99))</f>
        <v>99</v>
      </c>
      <c r="L2" t="str">
        <f>IF(AND('報告様式（入力・提出用）'!$H$15&gt;0,'報告様式（入力・提出用）'!$L$15&gt;0),'報告様式（入力・提出用）'!$L$15,"")</f>
        <v/>
      </c>
      <c r="M2" s="119">
        <f>IF('報告様式（入力・提出用）'!$J$16="材",1,IF('報告様式（入力・提出用）'!$J$16="売",2,99))</f>
        <v>99</v>
      </c>
      <c r="N2" s="119" t="str">
        <f>IF(AND('報告様式（入力・提出用）'!$H$16&gt;0,'報告様式（入力・提出用）'!$L$16&gt;0),'報告様式（入力・提出用）'!$L$16,"")</f>
        <v/>
      </c>
      <c r="O2" s="119">
        <f>IF('報告様式（入力・提出用）'!$J$17="材",1,IF('報告様式（入力・提出用）'!$J$17="売",2,99))</f>
        <v>99</v>
      </c>
      <c r="P2" s="119" t="str">
        <f>IF(AND('報告様式（入力・提出用）'!$H$17&gt;0,'報告様式（入力・提出用）'!$L$17&gt;0),'報告様式（入力・提出用）'!$L$17,"")</f>
        <v/>
      </c>
      <c r="Q2" s="119">
        <f>IF('報告様式（入力・提出用）'!$J$18="材",1,IF('報告様式（入力・提出用）'!$J$18="売",2,99))</f>
        <v>99</v>
      </c>
      <c r="R2" s="119" t="str">
        <f>IF(AND('報告様式（入力・提出用）'!$H$18&gt;0,'報告様式（入力・提出用）'!$L$18&gt;0),'報告様式（入力・提出用）'!$L$18,"")</f>
        <v/>
      </c>
      <c r="S2" s="119">
        <f>IF('報告様式（入力・提出用）'!$J$19="材",1,IF('報告様式（入力・提出用）'!$J$19="売",2,99))</f>
        <v>99</v>
      </c>
      <c r="T2">
        <f>IF(AND('報告様式（入力・提出用）'!$H$19&gt;0,'報告様式（入力・提出用）'!$L$19&gt;0),'報告様式（入力・提出用）'!$L$19,0)</f>
        <v>0</v>
      </c>
      <c r="U2" s="119" t="str">
        <f>IF('報告様式（入力・提出用）'!N15=0,"",'報告様式（入力・提出用）'!N15)</f>
        <v/>
      </c>
      <c r="V2" s="119" t="str">
        <f>IF('報告様式（入力・提出用）'!N16=0,"",'報告様式（入力・提出用）'!N16)</f>
        <v/>
      </c>
      <c r="W2" s="119" t="str">
        <f>IF('報告様式（入力・提出用）'!N17=0,"",'報告様式（入力・提出用）'!N17)</f>
        <v/>
      </c>
      <c r="X2" s="119" t="str">
        <f>IF('報告様式（入力・提出用）'!N18=0,"",'報告様式（入力・提出用）'!N18)</f>
        <v/>
      </c>
      <c r="Y2">
        <f>'報告様式（入力・提出用）'!N19</f>
        <v>0</v>
      </c>
      <c r="Z2" s="119" t="str">
        <f>IF('報告様式（入力・提出用）'!Q15=0,"",'報告様式（入力・提出用）'!Q15)</f>
        <v/>
      </c>
      <c r="AA2" s="119" t="str">
        <f>IF('報告様式（入力・提出用）'!Q16=0,"",'報告様式（入力・提出用）'!Q16)</f>
        <v/>
      </c>
      <c r="AB2" s="119" t="str">
        <f>IF('報告様式（入力・提出用）'!Q17=0,"",'報告様式（入力・提出用）'!Q17)</f>
        <v/>
      </c>
      <c r="AC2" s="119" t="str">
        <f>IF('報告様式（入力・提出用）'!Q18=0,"",'報告様式（入力・提出用）'!Q18)</f>
        <v/>
      </c>
      <c r="AD2">
        <f>'報告様式（入力・提出用）'!Q19</f>
        <v>0</v>
      </c>
      <c r="AE2" s="119" t="str">
        <f>IF('報告様式（入力・提出用）'!X15=0,"",'報告様式（入力・提出用）'!X15)</f>
        <v/>
      </c>
      <c r="AF2" s="119" t="str">
        <f>IF('報告様式（入力・提出用）'!X16=0,"",'報告様式（入力・提出用）'!X16)</f>
        <v/>
      </c>
      <c r="AG2" s="119" t="str">
        <f>IF('報告様式（入力・提出用）'!X17=0,"",'報告様式（入力・提出用）'!X17)</f>
        <v/>
      </c>
      <c r="AH2" s="119" t="str">
        <f>IF('報告様式（入力・提出用）'!X18=0,"",'報告様式（入力・提出用）'!X18)</f>
        <v/>
      </c>
      <c r="AI2" s="119" t="str">
        <f>IF('報告様式（入力・提出用）'!X19=0,"",'報告様式（入力・提出用）'!X19)</f>
        <v/>
      </c>
      <c r="AJ2">
        <f>'報告様式（入力・提出用）'!X20</f>
        <v>0</v>
      </c>
      <c r="AK2" s="119" t="str">
        <f>IF('報告様式（入力・提出用）'!Z15=0,"",'報告様式（入力・提出用）'!Z15)</f>
        <v/>
      </c>
      <c r="AL2" s="119" t="str">
        <f>IF('報告様式（入力・提出用）'!Z16=0,"",'報告様式（入力・提出用）'!Z16)</f>
        <v/>
      </c>
      <c r="AM2" s="119" t="str">
        <f>IF('報告様式（入力・提出用）'!Z17=0,"",'報告様式（入力・提出用）'!Z17)</f>
        <v/>
      </c>
      <c r="AN2" s="119" t="str">
        <f>IF('報告様式（入力・提出用）'!Z18=0,"",'報告様式（入力・提出用）'!Z18)</f>
        <v/>
      </c>
      <c r="AO2" s="119" t="str">
        <f>IF('報告様式（入力・提出用）'!Z19=0,"",'報告様式（入力・提出用）'!Z19)</f>
        <v/>
      </c>
      <c r="AP2">
        <f>'報告様式（入力・提出用）'!Z20</f>
        <v>0</v>
      </c>
      <c r="AQ2" s="119" t="str">
        <f>IF('報告様式（入力・提出用）'!AB15=0,"",'報告様式（入力・提出用）'!AB15)</f>
        <v/>
      </c>
      <c r="AR2" s="119" t="str">
        <f>IF('報告様式（入力・提出用）'!AB16=0,"",'報告様式（入力・提出用）'!AB16)</f>
        <v/>
      </c>
      <c r="AS2" s="119" t="str">
        <f>IF('報告様式（入力・提出用）'!AB17=0,"",'報告様式（入力・提出用）'!AB17)</f>
        <v/>
      </c>
      <c r="AT2" s="119" t="str">
        <f>IF('報告様式（入力・提出用）'!AB18=0,"",'報告様式（入力・提出用）'!AB18)</f>
        <v/>
      </c>
      <c r="AU2" s="119" t="str">
        <f>IF('報告様式（入力・提出用）'!AB19=0,"",'報告様式（入力・提出用）'!AB19)</f>
        <v/>
      </c>
      <c r="AV2">
        <f>'報告様式（入力・提出用）'!AB20</f>
        <v>0</v>
      </c>
      <c r="AW2" s="119" t="str">
        <f>IF('報告様式（入力・提出用）'!AD15=0,"",'報告様式（入力・提出用）'!AD15)</f>
        <v/>
      </c>
      <c r="AX2" s="119" t="str">
        <f>IF('報告様式（入力・提出用）'!AD16=0,"",'報告様式（入力・提出用）'!AD16)</f>
        <v/>
      </c>
      <c r="AY2" s="119" t="str">
        <f>IF('報告様式（入力・提出用）'!AD17=0,"",'報告様式（入力・提出用）'!AD17)</f>
        <v/>
      </c>
      <c r="AZ2" s="119" t="str">
        <f>IF('報告様式（入力・提出用）'!AD18=0,"",'報告様式（入力・提出用）'!AD18)</f>
        <v/>
      </c>
      <c r="BA2" s="119" t="str">
        <f>IF('報告様式（入力・提出用）'!AD19=0,"",'報告様式（入力・提出用）'!AD19)</f>
        <v/>
      </c>
      <c r="BB2">
        <f>'報告様式（入力・提出用）'!AD20</f>
        <v>0</v>
      </c>
      <c r="BC2" s="119" t="str">
        <f>'報告様式（入力・提出用）'!$BB$13</f>
        <v/>
      </c>
      <c r="BD2" s="119" t="str">
        <f>'報告様式（入力・提出用）'!$BB$14</f>
        <v/>
      </c>
      <c r="BE2" s="119" t="str">
        <f>'報告様式（入力・提出用）'!$BB$15</f>
        <v/>
      </c>
      <c r="BF2" s="119" t="str">
        <f>'報告様式（入力・提出用）'!BB16</f>
        <v/>
      </c>
      <c r="BG2" s="122" t="str">
        <f>IF('報告様式（入力・提出用）'!F28="","",ROUND('報告様式（入力・提出用）'!F28,1))</f>
        <v/>
      </c>
      <c r="BH2" s="119">
        <v>99</v>
      </c>
      <c r="BI2" s="122" t="str">
        <f>IF('報告様式（入力・提出用）'!K28="","",ROUND('報告様式（入力・提出用）'!K28,1))</f>
        <v/>
      </c>
      <c r="BJ2" s="119">
        <v>99</v>
      </c>
      <c r="BK2" s="119">
        <v>99</v>
      </c>
      <c r="BL2" s="119">
        <v>99</v>
      </c>
      <c r="BM2" s="119" t="str">
        <f>'報告様式（入力・提出用）'!BB17</f>
        <v/>
      </c>
      <c r="BN2" s="119" t="str">
        <f>'報告様式（入力・提出用）'!BB18</f>
        <v/>
      </c>
      <c r="BO2" s="119" t="str">
        <f>'報告様式（入力・提出用）'!BB19</f>
        <v/>
      </c>
      <c r="BP2" s="119" t="str">
        <f>'報告様式（入力・提出用）'!BB20</f>
        <v/>
      </c>
      <c r="BQ2" s="119" t="str">
        <f>'報告様式（入力・提出用）'!BB22</f>
        <v/>
      </c>
      <c r="BR2" s="119" t="str">
        <f>'報告様式（入力・提出用）'!BB24</f>
        <v/>
      </c>
      <c r="BS2" s="119">
        <f>'報告様式（入力・提出用）'!BB25</f>
        <v>99</v>
      </c>
      <c r="BT2" s="119">
        <f>'報告様式（入力・提出用）'!BB26</f>
        <v>99</v>
      </c>
      <c r="BU2" s="119">
        <f>'報告様式（入力・提出用）'!BB27</f>
        <v>99</v>
      </c>
      <c r="BV2" s="119" t="str">
        <f>'報告様式（入力・提出用）'!BB28</f>
        <v/>
      </c>
      <c r="BW2" s="120">
        <f>'報告様式（入力・提出用）'!BB29</f>
        <v>99</v>
      </c>
      <c r="BX2" s="119" t="str">
        <f>'報告様式（入力・提出用）'!S33&amp;""</f>
        <v/>
      </c>
      <c r="BY2" s="119">
        <f>'報告様式（入力・提出用）'!BB37</f>
        <v>99</v>
      </c>
      <c r="BZ2" s="119">
        <f>'報告様式（入力・提出用）'!BB38</f>
        <v>99</v>
      </c>
      <c r="CA2" s="119">
        <f>'報告様式（入力・提出用）'!BB39</f>
        <v>99</v>
      </c>
      <c r="CB2" s="119">
        <f>'報告様式（入力・提出用）'!BB40</f>
        <v>99</v>
      </c>
      <c r="CC2" s="119">
        <f>'報告様式（入力・提出用）'!BB41</f>
        <v>99</v>
      </c>
      <c r="CD2" s="119">
        <f>'報告様式（入力・提出用）'!BB42</f>
        <v>99</v>
      </c>
      <c r="CE2" s="119" t="str">
        <f>'報告様式（入力・提出用）'!AC38&amp;""</f>
        <v/>
      </c>
      <c r="CF2" s="119" t="str">
        <f>'報告様式（入力・提出用）'!BB43</f>
        <v/>
      </c>
      <c r="CG2" s="118">
        <f>'報告様式（入力・提出用）'!R40</f>
        <v>0</v>
      </c>
      <c r="CH2" s="119">
        <f>'報告様式（入力・提出用）'!BB45</f>
        <v>99</v>
      </c>
      <c r="CI2" s="119">
        <f>'報告様式（入力・提出用）'!BB46</f>
        <v>99</v>
      </c>
      <c r="CJ2" s="119">
        <f>'報告様式（入力・提出用）'!BB47</f>
        <v>99</v>
      </c>
      <c r="CK2" s="119">
        <f>'報告様式（入力・提出用）'!BB48</f>
        <v>99</v>
      </c>
      <c r="CL2" s="119">
        <f>'報告様式（入力・提出用）'!BB49</f>
        <v>99</v>
      </c>
      <c r="CM2" s="119">
        <f>'報告様式（入力・提出用）'!BB50</f>
        <v>99</v>
      </c>
      <c r="CN2" s="119" t="str">
        <f>'報告様式（入力・提出用）'!BB51</f>
        <v/>
      </c>
      <c r="CO2" s="119" t="str">
        <f>'報告様式（入力・提出用）'!BB52</f>
        <v/>
      </c>
      <c r="CP2" s="119" t="str">
        <f>'報告様式（入力・提出用）'!BB53</f>
        <v/>
      </c>
      <c r="CQ2" s="119" t="str">
        <f>'報告様式（入力・提出用）'!BB54</f>
        <v/>
      </c>
      <c r="CR2" s="119" t="str">
        <f>'報告様式（入力・提出用）'!BB55</f>
        <v/>
      </c>
      <c r="CS2" s="119" t="str">
        <f>'報告様式（入力・提出用）'!BB56</f>
        <v/>
      </c>
      <c r="CT2" s="119" t="str">
        <f>'報告様式（入力・提出用）'!BB57</f>
        <v>99</v>
      </c>
      <c r="CU2" t="str">
        <f>'報告様式（入力・提出用）'!BB60</f>
        <v/>
      </c>
      <c r="CV2" s="119">
        <f>'報告様式（入力・提出用）'!BB61</f>
        <v>99</v>
      </c>
      <c r="CW2" s="119">
        <f>'報告様式（入力・提出用）'!BB62</f>
        <v>99</v>
      </c>
      <c r="CX2" s="119">
        <f>'報告様式（入力・提出用）'!BB63</f>
        <v>99</v>
      </c>
      <c r="CY2" s="119">
        <f>'報告様式（入力・提出用）'!BB64</f>
        <v>99</v>
      </c>
      <c r="CZ2" s="119">
        <f>'報告様式（入力・提出用）'!BB65</f>
        <v>99</v>
      </c>
      <c r="DA2" t="str">
        <f>IF('報告様式（入力・提出用）'!P60&lt;&gt;"",TEXT('報告様式（入力・提出用）'!P60&amp;"/1/1","e"),"")</f>
        <v/>
      </c>
      <c r="DB2" s="119" t="str">
        <f>IF('報告様式（入力・提出用）'!U60="","",'報告様式（入力・提出用）'!U60)</f>
        <v/>
      </c>
      <c r="DC2" s="119" t="str">
        <f>IF('報告様式（入力・提出用）'!T61="","",'報告様式（入力・提出用）'!T61)</f>
        <v/>
      </c>
      <c r="DD2" s="119" t="str">
        <f>IF('報告様式（入力・提出用）'!V61="","",'報告様式（入力・提出用）'!V61)</f>
        <v/>
      </c>
      <c r="DE2" s="119">
        <f>'報告様式（入力・提出用）'!BB66</f>
        <v>99</v>
      </c>
      <c r="DF2" s="118" t="str">
        <f>IFERROR(IF('報告様式（入力・提出用）'!$D$65="","",ROUND('報告様式（入力・提出用）'!$D$65,0)),"")</f>
        <v/>
      </c>
      <c r="DG2" s="231" t="str">
        <f>IFERROR(IF('報告様式（入力・提出用）'!$F$65="","",ROUND('報告様式（入力・提出用）'!$F$65,1)),"")</f>
        <v/>
      </c>
      <c r="DH2" s="231" t="str">
        <f>IFERROR(IF('報告様式（入力・提出用）'!$H$65="","",ROUND('報告様式（入力・提出用）'!$H$65,1)),"")</f>
        <v/>
      </c>
      <c r="DI2" s="118" t="str">
        <f>IFERROR(IF('報告様式（入力・提出用）'!$J$65="","",ROUND('報告様式（入力・提出用）'!$J$65,0)),"")</f>
        <v/>
      </c>
      <c r="DJ2" s="231" t="str">
        <f>IFERROR(IF('報告様式（入力・提出用）'!$L$65="","",ROUND('報告様式（入力・提出用）'!$L$65,1)),"")</f>
        <v/>
      </c>
      <c r="DK2" s="118" t="str">
        <f>IFERROR(IF('報告様式（入力・提出用）'!$N$65="","",ROUND('報告様式（入力・提出用）'!$N$65,0)),"")</f>
        <v/>
      </c>
      <c r="DL2" s="232" t="str">
        <f>IFERROR(IF('報告様式（入力・提出用）'!$P$65="","",ROUND('報告様式（入力・提出用）'!$P$65,2)),"")</f>
        <v/>
      </c>
      <c r="DM2" s="232" t="str">
        <f>IFERROR(IF('報告様式（入力・提出用）'!$R$65="","",ROUND('報告様式（入力・提出用）'!$R$65,2)),"")</f>
        <v/>
      </c>
      <c r="DN2" s="118" t="str">
        <f>IFERROR(IF('報告様式（入力・提出用）'!$T$65="","",ROUND('報告様式（入力・提出用）'!$T$65,0)),"")</f>
        <v/>
      </c>
      <c r="DO2" s="231" t="str">
        <f>IFERROR(IF('報告様式（入力・提出用）'!$V$65="","",ROUND('報告様式（入力・提出用）'!$V$65,1)),"")</f>
        <v/>
      </c>
      <c r="DP2" s="231" t="str">
        <f>IFERROR(IF('報告様式（入力・提出用）'!$X$65="","",ROUND('報告様式（入力・提出用）'!$X$65,1)),"")</f>
        <v/>
      </c>
      <c r="DQ2" s="122" t="str">
        <f>IF('報告様式（入力・提出用）'!$Z$65="","",'報告様式（入力・提出用）'!$Z$65)</f>
        <v>-</v>
      </c>
      <c r="DR2" s="122" t="str">
        <f>IF('報告様式（入力・提出用）'!$AB$65="","",'報告様式（入力・提出用）'!$AB$65)</f>
        <v>-</v>
      </c>
      <c r="DS2" s="122" t="str">
        <f>IF('報告様式（入力・提出用）'!$AD$65="","",'報告様式（入力・提出用）'!$AD$65)</f>
        <v>-</v>
      </c>
      <c r="DT2" s="118" t="str">
        <f>IFERROR(IF('報告様式（入力・提出用）'!$D$66="","",ROUND('報告様式（入力・提出用）'!$D$66,0)),"")</f>
        <v/>
      </c>
      <c r="DU2" s="231" t="str">
        <f>IFERROR(IF('報告様式（入力・提出用）'!$F$66="","",ROUND('報告様式（入力・提出用）'!$F$66,1)),"")</f>
        <v/>
      </c>
      <c r="DV2" s="231" t="str">
        <f>IFERROR(IF('報告様式（入力・提出用）'!$H$66="","",ROUND('報告様式（入力・提出用）'!$H$66,1)),"")</f>
        <v/>
      </c>
      <c r="DW2" s="118" t="str">
        <f>IFERROR(IF('報告様式（入力・提出用）'!$J$66="","",ROUND('報告様式（入力・提出用）'!$J$66,0)),"")</f>
        <v/>
      </c>
      <c r="DX2" s="231" t="str">
        <f>IFERROR(IF('報告様式（入力・提出用）'!$L$66="","",ROUND('報告様式（入力・提出用）'!$L$66,1)),"")</f>
        <v/>
      </c>
      <c r="DY2" s="118" t="str">
        <f>IFERROR(IF('報告様式（入力・提出用）'!$N$66="","",ROUND('報告様式（入力・提出用）'!$N$66,0)),"")</f>
        <v/>
      </c>
      <c r="DZ2" s="232" t="str">
        <f>IFERROR(IF('報告様式（入力・提出用）'!$P$66="","",ROUND('報告様式（入力・提出用）'!$P$66,2)),"")</f>
        <v/>
      </c>
      <c r="EA2" s="232" t="str">
        <f>IFERROR(IF('報告様式（入力・提出用）'!$R$66="","",ROUND('報告様式（入力・提出用）'!$R$66,2)),"")</f>
        <v/>
      </c>
      <c r="EB2" s="118" t="str">
        <f>IFERROR(IF('報告様式（入力・提出用）'!$T$66="","",ROUND('報告様式（入力・提出用）'!$T$66,0)),"")</f>
        <v/>
      </c>
      <c r="EC2" s="231" t="str">
        <f>IFERROR(IF('報告様式（入力・提出用）'!$V$66="","",ROUND('報告様式（入力・提出用）'!$V$66,1)),"")</f>
        <v/>
      </c>
      <c r="ED2" s="231" t="str">
        <f>IFERROR(IF('報告様式（入力・提出用）'!$X$66="","",ROUND('報告様式（入力・提出用）'!$X$66,1)),"")</f>
        <v/>
      </c>
      <c r="EE2" s="122" t="str">
        <f>IF('報告様式（入力・提出用）'!$Z$66="","",'報告様式（入力・提出用）'!$Z$66)</f>
        <v>-</v>
      </c>
      <c r="EF2" s="122" t="str">
        <f>IF('報告様式（入力・提出用）'!$AB$66="","",'報告様式（入力・提出用）'!$AB$66)</f>
        <v>-</v>
      </c>
      <c r="EG2" s="122" t="str">
        <f>IF('報告様式（入力・提出用）'!$AD$66="","",'報告様式（入力・提出用）'!$AD$66)</f>
        <v>-</v>
      </c>
      <c r="EH2" s="119">
        <f>'報告様式（入力・提出用）'!BB67</f>
        <v>99</v>
      </c>
      <c r="EI2" s="119">
        <f>'報告様式（入力・提出用）'!BB68</f>
        <v>99</v>
      </c>
      <c r="EJ2" s="119">
        <f>'報告様式（入力・提出用）'!BB69</f>
        <v>99</v>
      </c>
      <c r="EK2" s="119">
        <f>'報告様式（入力・提出用）'!BB70</f>
        <v>99</v>
      </c>
      <c r="EL2" s="119">
        <f>'報告様式（入力・提出用）'!BB71</f>
        <v>99</v>
      </c>
      <c r="EM2" s="119">
        <f>'報告様式（入力・提出用）'!BB72</f>
        <v>99</v>
      </c>
      <c r="EN2" s="119">
        <f>'報告様式（入力・提出用）'!BB73</f>
        <v>99</v>
      </c>
      <c r="EO2" s="119">
        <f>'報告様式（入力・提出用）'!BB74</f>
        <v>99</v>
      </c>
      <c r="EP2" s="119">
        <f>'報告様式（入力・提出用）'!BB75</f>
        <v>99</v>
      </c>
      <c r="EQ2" s="119">
        <f>'報告様式（入力・提出用）'!BB76</f>
        <v>99</v>
      </c>
      <c r="ER2" s="119">
        <f>'報告様式（入力・提出用）'!BB77</f>
        <v>99</v>
      </c>
      <c r="ES2" s="119" t="str">
        <f>'報告様式（入力・提出用）'!K73&amp;""</f>
        <v/>
      </c>
      <c r="ET2" s="119" t="str">
        <f>'報告様式（入力・提出用）'!R71&amp;""</f>
        <v/>
      </c>
      <c r="EU2" s="119" t="str">
        <f>'報告様式（入力・提出用）'!AC71&amp;""</f>
        <v/>
      </c>
      <c r="EV2" s="119" t="str">
        <f>'報告様式（入力・提出用）'!R72&amp;""</f>
        <v/>
      </c>
      <c r="EW2" s="119" t="str">
        <f>'報告様式（入力・提出用）'!AC72&amp;""</f>
        <v/>
      </c>
      <c r="EX2" s="119" t="str">
        <f>'報告様式（入力・提出用）'!R73&amp;""</f>
        <v/>
      </c>
      <c r="EY2" t="str">
        <f>IF(SUM('報告様式（入力・提出用）'!AC73+'報告様式（入力・提出用）'!AC74)=0,"",SUM('報告様式（入力・提出用）'!AC73+'報告様式（入力・提出用）'!AC74))</f>
        <v/>
      </c>
      <c r="EZ2" s="119" t="str">
        <f>'報告様式（入力・提出用）'!R75&amp;""</f>
        <v/>
      </c>
      <c r="FA2" s="119" t="str">
        <f>'報告様式（入力・提出用）'!AB75&amp;""</f>
        <v/>
      </c>
      <c r="FB2" s="119" t="str">
        <f>'報告様式（入力・提出用）'!AD75&amp;""</f>
        <v/>
      </c>
      <c r="FC2" s="119" t="str">
        <f>'報告様式（入力・提出用）'!R77&amp;""</f>
        <v/>
      </c>
      <c r="FD2" s="119" t="str">
        <f>'報告様式（入力・提出用）'!AB77&amp;""</f>
        <v/>
      </c>
      <c r="FE2" s="119" t="str">
        <f>'報告様式（入力・提出用）'!AD77&amp;""</f>
        <v/>
      </c>
      <c r="FF2" s="119" t="str">
        <f>'報告様式（入力・提出用）'!R78&amp;""</f>
        <v/>
      </c>
      <c r="FG2" s="119" t="str">
        <f>'報告様式（入力・提出用）'!AB78&amp;""</f>
        <v/>
      </c>
      <c r="FH2" s="119" t="str">
        <f>'報告様式（入力・提出用）'!AD78&amp;""</f>
        <v/>
      </c>
      <c r="FI2" s="119" t="str">
        <f>'報告様式（入力・提出用）'!BB81</f>
        <v/>
      </c>
      <c r="FM2" s="119">
        <f>'報告様式（入力・提出用）'!BB82</f>
        <v>99</v>
      </c>
      <c r="FN2" s="128" t="str">
        <f>IFERROR(IF('報告様式（入力・提出用）'!X83="","",ROUND('報告様式（入力・提出用）'!X83,0)),"")</f>
        <v/>
      </c>
      <c r="FO2" s="128" t="str">
        <f>IFERROR(IF('報告様式（入力・提出用）'!AB83="","",ROUND('報告様式（入力・提出用）'!AB83,0)),"")</f>
        <v/>
      </c>
      <c r="FP2" s="119">
        <f>'報告様式（入力・提出用）'!BB83</f>
        <v>99</v>
      </c>
      <c r="FQ2" s="128" t="str">
        <f>IFERROR(IF('報告様式（入力・提出用）'!X84="","",ROUND('報告様式（入力・提出用）'!X84,0)),"")</f>
        <v/>
      </c>
      <c r="FR2" s="128" t="str">
        <f>IFERROR(IF('報告様式（入力・提出用）'!AB84="","",ROUND('報告様式（入力・提出用）'!AB84,0)),"")</f>
        <v/>
      </c>
      <c r="FS2" s="119" t="str">
        <f>'報告様式（入力・提出用）'!BB85</f>
        <v/>
      </c>
      <c r="FT2" s="119">
        <f>'報告様式（入力・提出用）'!BB86</f>
        <v>99</v>
      </c>
      <c r="FU2" s="119">
        <f>'報告様式（入力・提出用）'!BB87</f>
        <v>99</v>
      </c>
      <c r="FV2" s="119">
        <f>'報告様式（入力・提出用）'!BB88</f>
        <v>99</v>
      </c>
      <c r="FW2" s="119">
        <f>'報告様式（入力・提出用）'!BB89</f>
        <v>99</v>
      </c>
      <c r="FX2" s="119">
        <f>'報告様式（入力・提出用）'!BB90</f>
        <v>99</v>
      </c>
      <c r="FY2" s="119">
        <f>'報告様式（入力・提出用）'!BB91</f>
        <v>99</v>
      </c>
      <c r="FZ2" s="119">
        <f>'報告様式（入力・提出用）'!BB92</f>
        <v>99</v>
      </c>
      <c r="GA2" s="119" t="str">
        <f>'報告様式（入力・提出用）'!J91&amp;""</f>
        <v/>
      </c>
      <c r="GB2" s="119">
        <f>'報告様式（入力・提出用）'!BB93</f>
        <v>99</v>
      </c>
      <c r="GC2" s="119" t="str">
        <f>'報告様式（入力・提出用）'!BB94</f>
        <v/>
      </c>
      <c r="GD2" s="119" t="str">
        <f>'報告様式（入力・提出用）'!BB95</f>
        <v/>
      </c>
    </row>
    <row r="3" spans="1:186">
      <c r="BB3" s="118"/>
    </row>
  </sheetData>
  <sheetProtection selectLockedCells="1"/>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2025-06-26T08:18:32Z</cp:lastPrinted>
  <dcterms:created xsi:type="dcterms:W3CDTF">2014-06-05T07:11:31Z</dcterms:created>
  <dcterms:modified xsi:type="dcterms:W3CDTF">2026-01-29T02:24:03Z</dcterms:modified>
</cp:coreProperties>
</file>